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CONTRATACION 2025\ACUEDUCTO\PROCESO MANTENIMIENTOS 2025\"/>
    </mc:Choice>
  </mc:AlternateContent>
  <xr:revisionPtr revIDLastSave="0" documentId="13_ncr:1_{1228B6DC-EA94-4697-8315-B4B4E8701381}" xr6:coauthVersionLast="47" xr6:coauthVersionMax="47" xr10:uidLastSave="{00000000-0000-0000-0000-000000000000}"/>
  <bookViews>
    <workbookView xWindow="-120" yWindow="-120" windowWidth="29040" windowHeight="15720" xr2:uid="{6606F24E-D794-428A-AA8D-247618E17931}"/>
  </bookViews>
  <sheets>
    <sheet name="ESCANER" sheetId="1" r:id="rId1"/>
    <sheet name="EPSON" sheetId="2" r:id="rId2"/>
    <sheet name="KYOCERA" sheetId="3" r:id="rId3"/>
    <sheet name="UP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9" i="1" l="1"/>
  <c r="P6" i="1"/>
  <c r="P7" i="1"/>
  <c r="P8" i="1"/>
  <c r="P9" i="1"/>
  <c r="P10" i="1"/>
  <c r="P11" i="1"/>
  <c r="P12" i="1"/>
  <c r="P13" i="1"/>
  <c r="P14" i="1"/>
  <c r="P15" i="1"/>
  <c r="P16" i="1"/>
  <c r="P17" i="1"/>
  <c r="P18" i="1"/>
  <c r="P5" i="1"/>
  <c r="U15" i="2"/>
  <c r="T30" i="3"/>
  <c r="R22" i="4"/>
  <c r="L21" i="4"/>
  <c r="R21" i="4" s="1"/>
  <c r="L17" i="4"/>
  <c r="R17" i="4" s="1"/>
  <c r="L16" i="4"/>
  <c r="R16" i="4" s="1"/>
  <c r="R18" i="4"/>
  <c r="L5" i="4"/>
  <c r="R5" i="4" s="1"/>
  <c r="L6" i="4"/>
  <c r="R6" i="4" s="1"/>
  <c r="L7" i="4"/>
  <c r="R7" i="4" s="1"/>
  <c r="L8" i="4"/>
  <c r="R8" i="4" s="1"/>
  <c r="L9" i="4"/>
  <c r="R9" i="4" s="1"/>
  <c r="L10" i="4"/>
  <c r="R10" i="4" s="1"/>
  <c r="L11" i="4"/>
  <c r="R11" i="4" s="1"/>
  <c r="L12" i="4"/>
  <c r="R12" i="4" s="1"/>
  <c r="L13" i="4"/>
  <c r="R13" i="4" s="1"/>
  <c r="L14" i="4"/>
  <c r="R14" i="4" s="1"/>
  <c r="L15" i="4"/>
  <c r="R15" i="4" s="1"/>
  <c r="L18" i="4"/>
  <c r="L19" i="4"/>
  <c r="R19" i="4" s="1"/>
  <c r="L20" i="4"/>
  <c r="R20" i="4" s="1"/>
  <c r="L4" i="4"/>
  <c r="R4" i="4" s="1"/>
  <c r="T29" i="3"/>
  <c r="T28" i="3"/>
  <c r="T27" i="3"/>
  <c r="T23" i="3"/>
  <c r="T22" i="3"/>
  <c r="T21" i="3"/>
  <c r="T20" i="3"/>
  <c r="T18" i="3"/>
  <c r="T17" i="3"/>
  <c r="T14" i="3"/>
  <c r="T13" i="3"/>
  <c r="T12" i="3"/>
  <c r="T11" i="3"/>
  <c r="T10" i="3"/>
  <c r="T9" i="3"/>
  <c r="T8" i="3"/>
  <c r="U14" i="2"/>
  <c r="U13" i="2"/>
  <c r="U11" i="2"/>
  <c r="U10" i="2"/>
  <c r="U12" i="2"/>
  <c r="U9" i="2"/>
</calcChain>
</file>

<file path=xl/sharedStrings.xml><?xml version="1.0" encoding="utf-8"?>
<sst xmlns="http://schemas.openxmlformats.org/spreadsheetml/2006/main" count="406" uniqueCount="164">
  <si>
    <t>ITEM</t>
  </si>
  <si>
    <t>MARCA</t>
  </si>
  <si>
    <t>REFERENCIA</t>
  </si>
  <si>
    <t xml:space="preserve">REPUESTO </t>
  </si>
  <si>
    <t xml:space="preserve">VALOR UNIT </t>
  </si>
  <si>
    <t>KODAK</t>
  </si>
  <si>
    <t>I1320</t>
  </si>
  <si>
    <t>PLACA</t>
  </si>
  <si>
    <t>KIT DE GOMAS</t>
  </si>
  <si>
    <t>I1150</t>
  </si>
  <si>
    <t>DEPENDENCIA</t>
  </si>
  <si>
    <t>DESVIACIONES</t>
  </si>
  <si>
    <t xml:space="preserve">ALMACEN </t>
  </si>
  <si>
    <t>JURIDICA</t>
  </si>
  <si>
    <t>ARCHIVO</t>
  </si>
  <si>
    <t>730EX</t>
  </si>
  <si>
    <t>S2070</t>
  </si>
  <si>
    <t>GERENCIA</t>
  </si>
  <si>
    <t>PQR</t>
  </si>
  <si>
    <t>MEDIDORES</t>
  </si>
  <si>
    <t>S2040</t>
  </si>
  <si>
    <t>RECURSOS HUMANOS</t>
  </si>
  <si>
    <t>TESORERIA</t>
  </si>
  <si>
    <t>S2060W</t>
  </si>
  <si>
    <t>DS/530II</t>
  </si>
  <si>
    <t>EPSON</t>
  </si>
  <si>
    <t>ALARIS</t>
  </si>
  <si>
    <t>EDDY GAITAN</t>
  </si>
  <si>
    <t xml:space="preserve">ESCANER ACUEDUCTO </t>
  </si>
  <si>
    <t>IMPRESORAS EPSON ACUEDUCTO</t>
  </si>
  <si>
    <t>HP</t>
  </si>
  <si>
    <t>M1212NFMP</t>
  </si>
  <si>
    <t>COACTIVOS</t>
  </si>
  <si>
    <t>N/A</t>
  </si>
  <si>
    <t>ITEM DE LA PROPUESTA</t>
  </si>
  <si>
    <t>DESCRIPCION</t>
  </si>
  <si>
    <t>suministro e instalación de Rodillos y almohadillas de alimentación para escáner kodak modelos compatibles Serie: i1320, i1400, i2000, debe incluir: 12 gomas de reemplazo - 2 pads de pre-separación</t>
  </si>
  <si>
    <t>Suministro e instalación de kit de mantenimiento scanner Kodak i1150: 1. Rodillos de alimentación 2. Rodillos de separación 3. Almohadillas 4. Almohadillas de limpieza de rodillos 5. Roller tires 6. Adaptador de corriente</t>
  </si>
  <si>
    <t>suministro e instalación Módulo de separación   para escáner kodak Serie: Scan Station 730EX</t>
  </si>
  <si>
    <t>Suministro e instalación KIT rodillos de alimentación escáner Kodak REF: S2040, S2070</t>
  </si>
  <si>
    <t>Suministro e instalación KIT rodillos de alimentación escáner Kodak REF: S2040, S2071</t>
  </si>
  <si>
    <t>Suministro e instalación KIT rodillos de alimentación escáner Kodak REF: S2040, S2072</t>
  </si>
  <si>
    <t>Suministro e instalación KIT rodillos de alimentación escáner Kodak REF: S2040, S2073</t>
  </si>
  <si>
    <t>Suministro e instalación de kit de mantenimiento scanner Kodak Alaris S2060W: 1. Rodillo de alimentación 2. Rodillo de separación 3. Almohadilla de separación 4. Neumáticos de tracción 5. Adaptador de corriente 6. Almohadilla de limpieza de rodillos</t>
  </si>
  <si>
    <t>suministro Kit De Rodillos Escáner Epson Ds-530II</t>
  </si>
  <si>
    <t xml:space="preserve">VALOR MANTENIMIENTO </t>
  </si>
  <si>
    <t>REPUESTOS</t>
  </si>
  <si>
    <t xml:space="preserve">VALOR DIAGNOSTICO </t>
  </si>
  <si>
    <t>VALOR DIAGNOSTICO</t>
  </si>
  <si>
    <t xml:space="preserve">DESCRIPCION </t>
  </si>
  <si>
    <t>Mantenimiento Preventivo a impresoras láser GAMA MEDIA:
1. Apagar la impresora
2. Retirar el papel de la bandeja
3. Abrir la impresora y retirar el tóner o cartucho y colocarlo en una superficie sólida
4. Retirar todo el polvo de la parte interna de la impresora
5. Limpiar rodillos de la impresora
6. Limpiar La parte externa o carcasa de la impresora
7. Limpieza y lubricación de ejes y bujes.
8. Revisión de piezas de desgaste.
9. Revisión de motores.
10. Montaje de partes.
11. Calibración y pruebas finales</t>
  </si>
  <si>
    <t xml:space="preserve">EPSON </t>
  </si>
  <si>
    <t>TOTAL</t>
  </si>
  <si>
    <t>L380</t>
  </si>
  <si>
    <t>L555</t>
  </si>
  <si>
    <t>Mantenimiento preventivo a impresoras inyección de tinta 1. Apagar la
impresora
2. Retirar el papel de la bandeja
3. Abrir la impresora y retirar el tóner o cartucho y colocarlo en una superficie sólida
4. Retirar todo el polvo de la parte interna de la impresora
5. Limpiar rodillos de goma de la impresora
6. Limpiar La parte externa o carcasa de la impresora
7. Lubricación del riel metálico por donde se movilizan los cartuchos
8. Limpieza y lubricación de ejes y bujes.
9. Revisión de piezas de desgaste.
10. Revisión de motores.
11. Montaje de partes.
12. Calibración y pruebas finales</t>
  </si>
  <si>
    <t>Diagnóstico impresoras inyección de tinta Epson línea L: con el fin de Registrar hallazgos
técnicos (estado actual, fallas detectadas, recomendaciones), Si está operativo:
Programar mantenimiento preventivo (limpieza, actualización, calibración).Si hay fallas:
Planificar mantenimiento correctivo (reparación, cambio de piezas).</t>
  </si>
  <si>
    <t>CABEZAL</t>
  </si>
  <si>
    <t>TECNICA</t>
  </si>
  <si>
    <t>Suministro e instalación Cabezal Para Impresora Epson línea L</t>
  </si>
  <si>
    <t>L355</t>
  </si>
  <si>
    <t>PRENSA</t>
  </si>
  <si>
    <t>L6191</t>
  </si>
  <si>
    <t>VENTANILLA</t>
  </si>
  <si>
    <t>CABEZAL Y BOMBA</t>
  </si>
  <si>
    <t>IMPRESORAS KYOCERA</t>
  </si>
  <si>
    <t>KYOCERA</t>
  </si>
  <si>
    <t>FS9530DN</t>
  </si>
  <si>
    <t>SERIAL</t>
  </si>
  <si>
    <t>PPP5X11801</t>
  </si>
  <si>
    <t>FACTURACION</t>
  </si>
  <si>
    <t>KIT DE MANTENIMIENTOS MK-710</t>
  </si>
  <si>
    <t>Diagnóstico Impresoras láser GAMA ALTA: con el fin de Registrar hallazgos técnicos (estado
actual, fallas detectadas, recomendaciones), Si está operativo: Programar mantenimiento
preventivo (limpieza, actualización, calibración).Si hay fallas: Planificar mantenimiento
correctivo (reparación, cambio de piezas).</t>
  </si>
  <si>
    <t>Suministro e instalación kit de mantenimiento de impresora KYOSERA FS-9530DN incluye: DK-710 Unidad de Cilindro: DV-710 Unidad de Revelado, FK-710U Unidad Fusora, TR-710 Unidad Transferencia</t>
  </si>
  <si>
    <t>Mantenimiento Preventivo a impresoras laser Gama ALTA:
1. Apagar la impresora
2. Abrir la impresora y retirar el tóner o cartucho y lo colocarlo en una superficie sólida
3. Retirar todo el polvo de la parte interna de la impresora
4. Limpiar rodillos de la impresora
5. Limpiar La parte externa o carcasa de la impresora
6. Limpieza y lubricación de ejes y bujes.
7. Revisión de piezas de desgaste.
8. Revisión de motores.
9. Montaje de partes.
10.Calibración y pruebas finales</t>
  </si>
  <si>
    <t>FS4200DN</t>
  </si>
  <si>
    <t>ATC</t>
  </si>
  <si>
    <t>FS4300DN</t>
  </si>
  <si>
    <t>LPY5702189</t>
  </si>
  <si>
    <t>BACP UP SISTEMAS</t>
  </si>
  <si>
    <t>3 RODILLOS RECOGEDORES KIT</t>
  </si>
  <si>
    <t>Suministro e instalación Kit Rodillos Arrastre Papel Kyocera para referencia de impresoras KYOCERA</t>
  </si>
  <si>
    <t>FS2100DN</t>
  </si>
  <si>
    <t>LQA593311</t>
  </si>
  <si>
    <t>ALMACEN</t>
  </si>
  <si>
    <t>P2235DN</t>
  </si>
  <si>
    <t>VCS0105677</t>
  </si>
  <si>
    <t>JURIDICA*CONTROL INT</t>
  </si>
  <si>
    <t>CONTROL INT - JURIDICA</t>
  </si>
  <si>
    <t>VCS9Z05565</t>
  </si>
  <si>
    <t>KIT MANTENIMIENTO MK-1152</t>
  </si>
  <si>
    <t>Suministro e instalación kit de mantenimiento de impresora REFERENCIA KYOSERA FS2235DN (1) Unidad de Tambor Negro (1) Unidad de desarrollo negro, (1) Ensamblaje del fusor, (1) Rodillo de separación, (1) Conjunto del rodillo de alimentación, (1) Ensamblaje del rodillo de transferencia</t>
  </si>
  <si>
    <t>FUSOR</t>
  </si>
  <si>
    <t>Suministro e instalación Fusor Referencia KYOCERA FS-2235DN</t>
  </si>
  <si>
    <t>M3550IDN</t>
  </si>
  <si>
    <t>LSM7X46633</t>
  </si>
  <si>
    <t>ASEO</t>
  </si>
  <si>
    <t>KIT MANTENIMIENTO MK-3132</t>
  </si>
  <si>
    <t>suministro e instalación kit de mantenimiento Impresora KYOCERA ECOSYS M3550IDN incluye:,(1) Unidad de tambor negr (1) Unidad de revelador negroo(1) Conjunto de fusor(1) Rodillo de separación(1) Conjunto de rodillo de alimentación(1) Conjunto de rodillo de transferencia para rendimiento estimado de 500.000 páginas</t>
  </si>
  <si>
    <t>LSM6928159</t>
  </si>
  <si>
    <t>PLANEACION P2 ADMI</t>
  </si>
  <si>
    <t>UNIDAD FUSORA</t>
  </si>
  <si>
    <t>Suministro e instalación unidad Fusor Referencia KYOCERA ECOSYS M3550IDN</t>
  </si>
  <si>
    <t xml:space="preserve">M3860IDN </t>
  </si>
  <si>
    <t>RNY1101551</t>
  </si>
  <si>
    <t>PQR 1 ATC</t>
  </si>
  <si>
    <t>M2135DN</t>
  </si>
  <si>
    <t>VC50403369</t>
  </si>
  <si>
    <t>VC50403382</t>
  </si>
  <si>
    <t xml:space="preserve">CONTABILIDAD </t>
  </si>
  <si>
    <t>VC59802934</t>
  </si>
  <si>
    <t>FUSRO</t>
  </si>
  <si>
    <t>CILINDRO OPC</t>
  </si>
  <si>
    <t>P2040DN</t>
  </si>
  <si>
    <t>VD21157115</t>
  </si>
  <si>
    <t>PETAR</t>
  </si>
  <si>
    <t>U DRIVE</t>
  </si>
  <si>
    <t>VD22770598</t>
  </si>
  <si>
    <t xml:space="preserve">TESORERIA </t>
  </si>
  <si>
    <t>VD21157121</t>
  </si>
  <si>
    <t>FS1370DN</t>
  </si>
  <si>
    <t>Q653766547</t>
  </si>
  <si>
    <t>ARCHIVO BACK UP</t>
  </si>
  <si>
    <t>P5021CDW</t>
  </si>
  <si>
    <t>VDK1104003</t>
  </si>
  <si>
    <t>SISTEMAS</t>
  </si>
  <si>
    <t>VDK1103978</t>
  </si>
  <si>
    <t>PLANEACION 2</t>
  </si>
  <si>
    <t>UPS</t>
  </si>
  <si>
    <t>POWEST TITAN</t>
  </si>
  <si>
    <t>1KVA</t>
  </si>
  <si>
    <t>3KVA</t>
  </si>
  <si>
    <t>6KVA</t>
  </si>
  <si>
    <t>10KVA</t>
  </si>
  <si>
    <t>20KVA</t>
  </si>
  <si>
    <t>PTAP</t>
  </si>
  <si>
    <t>CANTIDAD</t>
  </si>
  <si>
    <t>BATERIAS</t>
  </si>
  <si>
    <t>Mantenimiento Preventivo de UPS de 1KVA y 2 KVA 1. Revisión de señales (Indicadores visuales) 2. Limpieza general utilizando los elementos correspondientes 3. Revisión de operación de los dispositivos. 4. Revisión de medidores 5. Voltaje de alimentación de CA y corriente 6. Revisión de banco de baterías 7. Instalación eléctrica asociada 8. Ajustes: Verificación y ajuste de conexiones eléctricas, ajuste de voltajes y frecuencia según especificaciones del fabricante, Ajuste del cargador interno para mantener baterías en óptimo estado, ajuste mecánico para evitar ruidos y sobrecalentamiento 9. Pruebas: De baterías, de transferencia, de autonomía y prueba funcional del inversor y rectificador.</t>
  </si>
  <si>
    <t xml:space="preserve">VALOR UNIT BATERIA </t>
  </si>
  <si>
    <t>Suministro e instalación baterías 12V - 7 Ah para UPS</t>
  </si>
  <si>
    <t>POWEST MICRO NET</t>
  </si>
  <si>
    <t>10000VAC</t>
  </si>
  <si>
    <t xml:space="preserve">MANGA DE COLEO </t>
  </si>
  <si>
    <t>RELLENO SANITARIO</t>
  </si>
  <si>
    <t>PTAR</t>
  </si>
  <si>
    <t xml:space="preserve">FIDELIZACION </t>
  </si>
  <si>
    <t>SPECTRONIC</t>
  </si>
  <si>
    <t>POWER BACK</t>
  </si>
  <si>
    <t>1200VA</t>
  </si>
  <si>
    <t>APL SMART</t>
  </si>
  <si>
    <t>3000VA</t>
  </si>
  <si>
    <t xml:space="preserve">Suministro e instalación Baterías selladas 12V x 7.2Ah PARA UPS CDP UPO22-6KVA con 1
Año de Garantía </t>
  </si>
  <si>
    <t>TITAN</t>
  </si>
  <si>
    <t>Suministro e instalación Baterías selladas 12V x 7.2Ah PARA UPS CDP UPO22-6KVA con 1 Año de Garantía</t>
  </si>
  <si>
    <t>SAT ONLINE</t>
  </si>
  <si>
    <t>PLANTA ALTERNA</t>
  </si>
  <si>
    <t>Suministro e instalación BATERIA FL12180(12V18AH/20HR) PARA BANCO DE BATERIAS UPS 20 KVA GAMATRONIC con 1 Año de Garantía</t>
  </si>
  <si>
    <t>NETIUN OPTIMA</t>
  </si>
  <si>
    <t>Suministro e instalación Baterías selladas FL1290(12V9.0AH/20HR) para UPS Powest Titan
10KVA con 1 Año de Garantía</t>
  </si>
  <si>
    <t>Suministro e instalación Baterías selladas FL1290(12V9.0AH/20HR) para UPS Powest Titan 10KVA con 1 Año de Garantía</t>
  </si>
  <si>
    <t>GAMATRONIC SERIES UPS</t>
  </si>
  <si>
    <t>CHICAGO DIGITAL POWE</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</si>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</sst>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_-&quot;$&quot;\ * #,##0.0_-;\-&quot;$&quot;\ * #,##0.0_-;_-&quot;$&quot;\ * &quot;-&quot;??_-;_-@_-"/>
    <numFmt numFmtId="170" formatCode="_-&quot;$&quot;\ * #,##0.0_-;\-&quot;$&quot;\ * #,##0.0_-;_-&quot;$&quot;\ *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1" xfId="0" applyBorder="1"/>
    <xf numFmtId="0" fontId="0" fillId="0" borderId="1" xfId="0" applyBorder="1" applyAlignment="1">
      <alignment horizontal="center" vertical="center" wrapText="1"/>
    </xf>
    <xf numFmtId="164" fontId="0" fillId="0" borderId="1" xfId="1" applyNumberFormat="1" applyFont="1" applyBorder="1" applyAlignment="1">
      <alignment horizontal="center" vertical="center" wrapText="1"/>
    </xf>
    <xf numFmtId="0" fontId="0" fillId="0" borderId="1" xfId="0" applyFill="1" applyBorder="1" applyAlignment="1">
      <alignment horizontal="center" vertical="center" wrapText="1"/>
    </xf>
    <xf numFmtId="164" fontId="0" fillId="0" borderId="1" xfId="1"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Border="1" applyAlignment="1">
      <alignment horizontal="center" vertical="center" wrapText="1"/>
    </xf>
    <xf numFmtId="164" fontId="0" fillId="0" borderId="5" xfId="1" applyNumberFormat="1" applyFont="1" applyBorder="1" applyAlignment="1">
      <alignment horizontal="center" vertical="center"/>
    </xf>
    <xf numFmtId="164" fontId="0" fillId="0" borderId="5" xfId="1"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1" applyNumberFormat="1" applyFont="1" applyBorder="1" applyAlignment="1">
      <alignment horizontal="center" vertical="center" wrapText="1"/>
    </xf>
    <xf numFmtId="1" fontId="0" fillId="0" borderId="1" xfId="1" applyNumberFormat="1" applyFont="1" applyBorder="1" applyAlignment="1">
      <alignment horizontal="center" vertical="center" wrapText="1"/>
    </xf>
    <xf numFmtId="164" fontId="0" fillId="0" borderId="3" xfId="0" applyNumberFormat="1" applyBorder="1" applyAlignment="1">
      <alignment horizontal="center" vertical="center" wrapText="1"/>
    </xf>
    <xf numFmtId="0" fontId="0" fillId="0" borderId="4" xfId="0" applyBorder="1" applyAlignment="1">
      <alignment horizontal="center" vertical="center" wrapText="1"/>
    </xf>
    <xf numFmtId="1" fontId="0" fillId="0" borderId="5" xfId="1" applyNumberFormat="1" applyFont="1" applyBorder="1" applyAlignment="1">
      <alignment horizontal="center" vertical="center" wrapText="1"/>
    </xf>
    <xf numFmtId="0" fontId="0" fillId="0" borderId="5" xfId="1" applyNumberFormat="1" applyFont="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0" fillId="0" borderId="1" xfId="0" applyNumberFormat="1" applyBorder="1"/>
    <xf numFmtId="0" fontId="2" fillId="2" borderId="13"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165" fontId="0" fillId="0" borderId="1" xfId="1" applyNumberFormat="1" applyFont="1" applyBorder="1" applyAlignment="1">
      <alignment horizontal="center" vertical="center" wrapText="1"/>
    </xf>
    <xf numFmtId="170" fontId="0" fillId="0" borderId="1" xfId="0" applyNumberFormat="1" applyBorder="1" applyAlignment="1">
      <alignment horizontal="center" vertical="center" wrapText="1"/>
    </xf>
    <xf numFmtId="0" fontId="0" fillId="0" borderId="1" xfId="0" applyBorder="1" applyAlignment="1">
      <alignment vertical="center" wrapText="1"/>
    </xf>
    <xf numFmtId="164" fontId="0" fillId="0" borderId="1" xfId="1" applyNumberFormat="1" applyFont="1" applyBorder="1" applyAlignment="1">
      <alignment vertical="center" wrapText="1"/>
    </xf>
    <xf numFmtId="165" fontId="0" fillId="0" borderId="1" xfId="1" applyNumberFormat="1" applyFont="1" applyBorder="1" applyAlignment="1">
      <alignment vertical="center" wrapText="1"/>
    </xf>
    <xf numFmtId="164" fontId="0" fillId="0" borderId="1" xfId="0" applyNumberFormat="1" applyBorder="1" applyAlignment="1">
      <alignment vertical="center" wrapText="1"/>
    </xf>
    <xf numFmtId="170" fontId="0" fillId="0" borderId="1" xfId="0" applyNumberFormat="1" applyBorder="1" applyAlignment="1">
      <alignment vertical="center" wrapText="1"/>
    </xf>
    <xf numFmtId="0" fontId="0" fillId="0" borderId="1" xfId="0" applyBorder="1" applyAlignment="1">
      <alignment horizontal="center" vertical="center" wrapText="1"/>
    </xf>
    <xf numFmtId="165" fontId="0" fillId="0" borderId="1" xfId="1" applyNumberFormat="1" applyFont="1" applyBorder="1" applyAlignment="1">
      <alignment horizontal="center" vertical="center" wrapText="1"/>
    </xf>
    <xf numFmtId="164" fontId="0" fillId="0" borderId="1" xfId="1" applyNumberFormat="1" applyFont="1" applyBorder="1" applyAlignment="1">
      <alignment horizontal="center" vertical="center" wrapText="1"/>
    </xf>
    <xf numFmtId="170" fontId="0" fillId="0" borderId="1" xfId="0" applyNumberFormat="1" applyBorder="1" applyAlignment="1">
      <alignment horizontal="center" vertical="center" wrapText="1"/>
    </xf>
    <xf numFmtId="164" fontId="0" fillId="0" borderId="1" xfId="1" applyNumberFormat="1"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164" fontId="2" fillId="0" borderId="1" xfId="0" applyNumberFormat="1" applyFont="1" applyBorder="1"/>
    <xf numFmtId="170" fontId="2" fillId="0" borderId="1" xfId="0" applyNumberFormat="1" applyFont="1" applyBorder="1"/>
    <xf numFmtId="0" fontId="0" fillId="0" borderId="9" xfId="0" applyBorder="1" applyAlignment="1">
      <alignment horizontal="center" vertical="center" wrapText="1"/>
    </xf>
    <xf numFmtId="164" fontId="0" fillId="0" borderId="10" xfId="0" applyNumberFormat="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applyAlignment="1">
      <alignment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18" xfId="0" applyBorder="1" applyAlignment="1">
      <alignment wrapText="1"/>
    </xf>
    <xf numFmtId="164" fontId="0" fillId="0" borderId="9" xfId="0" applyNumberFormat="1" applyBorder="1"/>
    <xf numFmtId="164" fontId="2" fillId="0" borderId="1"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B716-324D-4501-A6DB-1FF80CC1165C}">
  <dimension ref="F3:P19"/>
  <sheetViews>
    <sheetView tabSelected="1" workbookViewId="0">
      <selection activeCell="O7" sqref="O7"/>
    </sheetView>
  </sheetViews>
  <sheetFormatPr baseColWidth="10" defaultRowHeight="15" x14ac:dyDescent="0.25"/>
  <cols>
    <col min="6" max="6" width="5.28515625" bestFit="1" customWidth="1"/>
    <col min="9" max="9" width="6.7109375" bestFit="1" customWidth="1"/>
    <col min="10" max="10" width="16.7109375" customWidth="1"/>
    <col min="11" max="11" width="13.5703125" bestFit="1" customWidth="1"/>
    <col min="12" max="12" width="13" bestFit="1" customWidth="1"/>
    <col min="13" max="13" width="13.5703125" bestFit="1" customWidth="1"/>
    <col min="14" max="14" width="12.140625" customWidth="1"/>
    <col min="15" max="15" width="81.42578125" customWidth="1"/>
    <col min="16" max="16" width="13" bestFit="1" customWidth="1"/>
  </cols>
  <sheetData>
    <row r="3" spans="6:16" x14ac:dyDescent="0.25">
      <c r="F3" s="49" t="s">
        <v>28</v>
      </c>
      <c r="G3" s="50"/>
      <c r="H3" s="50"/>
      <c r="I3" s="50"/>
      <c r="J3" s="50"/>
      <c r="K3" s="50"/>
      <c r="L3" s="50"/>
      <c r="M3" s="50"/>
      <c r="N3" s="50"/>
      <c r="O3" s="50"/>
      <c r="P3" s="51"/>
    </row>
    <row r="4" spans="6:16" ht="30" x14ac:dyDescent="0.25">
      <c r="F4" s="13" t="s">
        <v>0</v>
      </c>
      <c r="G4" s="14" t="s">
        <v>1</v>
      </c>
      <c r="H4" s="14" t="s">
        <v>2</v>
      </c>
      <c r="I4" s="14" t="s">
        <v>7</v>
      </c>
      <c r="J4" s="14" t="s">
        <v>10</v>
      </c>
      <c r="K4" s="14" t="s">
        <v>3</v>
      </c>
      <c r="L4" s="14" t="s">
        <v>4</v>
      </c>
      <c r="M4" s="14" t="s">
        <v>48</v>
      </c>
      <c r="N4" s="14" t="s">
        <v>34</v>
      </c>
      <c r="O4" s="47" t="s">
        <v>35</v>
      </c>
      <c r="P4" s="14" t="s">
        <v>52</v>
      </c>
    </row>
    <row r="5" spans="6:16" ht="45" x14ac:dyDescent="0.25">
      <c r="F5" s="6">
        <v>1</v>
      </c>
      <c r="G5" s="2" t="s">
        <v>5</v>
      </c>
      <c r="H5" s="2" t="s">
        <v>6</v>
      </c>
      <c r="I5" s="2">
        <v>663</v>
      </c>
      <c r="J5" s="2" t="s">
        <v>11</v>
      </c>
      <c r="K5" s="2" t="s">
        <v>8</v>
      </c>
      <c r="L5" s="3">
        <v>580500</v>
      </c>
      <c r="M5" s="3">
        <v>150000</v>
      </c>
      <c r="N5" s="2">
        <v>154</v>
      </c>
      <c r="O5" s="48" t="s">
        <v>36</v>
      </c>
      <c r="P5" s="25">
        <f>+L5+M5</f>
        <v>730500</v>
      </c>
    </row>
    <row r="6" spans="6:16" ht="45" x14ac:dyDescent="0.25">
      <c r="F6" s="6">
        <v>2</v>
      </c>
      <c r="G6" s="2" t="s">
        <v>5</v>
      </c>
      <c r="H6" s="2" t="s">
        <v>9</v>
      </c>
      <c r="I6" s="2">
        <v>2007</v>
      </c>
      <c r="J6" s="2" t="s">
        <v>12</v>
      </c>
      <c r="K6" s="2" t="s">
        <v>8</v>
      </c>
      <c r="L6" s="3">
        <v>490000</v>
      </c>
      <c r="M6" s="3">
        <v>150000</v>
      </c>
      <c r="N6" s="2">
        <v>249</v>
      </c>
      <c r="O6" s="48" t="s">
        <v>37</v>
      </c>
      <c r="P6" s="25">
        <f t="shared" ref="P6:P18" si="0">+L6+M6</f>
        <v>640000</v>
      </c>
    </row>
    <row r="7" spans="6:16" ht="45" x14ac:dyDescent="0.25">
      <c r="F7" s="6">
        <v>3</v>
      </c>
      <c r="G7" s="2" t="s">
        <v>5</v>
      </c>
      <c r="H7" s="2" t="s">
        <v>9</v>
      </c>
      <c r="I7" s="2">
        <v>2031</v>
      </c>
      <c r="J7" s="2" t="s">
        <v>13</v>
      </c>
      <c r="K7" s="2" t="s">
        <v>8</v>
      </c>
      <c r="L7" s="3">
        <v>490000</v>
      </c>
      <c r="M7" s="3">
        <v>150000</v>
      </c>
      <c r="N7" s="2">
        <v>249</v>
      </c>
      <c r="O7" s="48" t="s">
        <v>37</v>
      </c>
      <c r="P7" s="25">
        <f t="shared" si="0"/>
        <v>640000</v>
      </c>
    </row>
    <row r="8" spans="6:16" ht="45" x14ac:dyDescent="0.25">
      <c r="F8" s="6">
        <v>4</v>
      </c>
      <c r="G8" s="2" t="s">
        <v>5</v>
      </c>
      <c r="H8" s="2" t="s">
        <v>9</v>
      </c>
      <c r="I8" s="2">
        <v>2008</v>
      </c>
      <c r="J8" s="2" t="s">
        <v>14</v>
      </c>
      <c r="K8" s="2" t="s">
        <v>8</v>
      </c>
      <c r="L8" s="3">
        <v>490000</v>
      </c>
      <c r="M8" s="3">
        <v>150000</v>
      </c>
      <c r="N8" s="2">
        <v>249</v>
      </c>
      <c r="O8" s="48" t="s">
        <v>37</v>
      </c>
      <c r="P8" s="25">
        <f t="shared" si="0"/>
        <v>640000</v>
      </c>
    </row>
    <row r="9" spans="6:16" ht="30" x14ac:dyDescent="0.25">
      <c r="F9" s="6">
        <v>5</v>
      </c>
      <c r="G9" s="2" t="s">
        <v>5</v>
      </c>
      <c r="H9" s="2" t="s">
        <v>15</v>
      </c>
      <c r="I9" s="2"/>
      <c r="J9" s="2" t="s">
        <v>13</v>
      </c>
      <c r="K9" s="2" t="s">
        <v>8</v>
      </c>
      <c r="L9" s="3">
        <v>1822500</v>
      </c>
      <c r="M9" s="3">
        <v>150000</v>
      </c>
      <c r="N9" s="2">
        <v>156</v>
      </c>
      <c r="O9" s="48" t="s">
        <v>38</v>
      </c>
      <c r="P9" s="25">
        <f t="shared" si="0"/>
        <v>1972500</v>
      </c>
    </row>
    <row r="10" spans="6:16" x14ac:dyDescent="0.25">
      <c r="F10" s="6">
        <v>6</v>
      </c>
      <c r="G10" s="2" t="s">
        <v>5</v>
      </c>
      <c r="H10" s="2" t="s">
        <v>16</v>
      </c>
      <c r="I10" s="2"/>
      <c r="J10" s="2" t="s">
        <v>17</v>
      </c>
      <c r="K10" s="2" t="s">
        <v>8</v>
      </c>
      <c r="L10" s="3">
        <v>590000</v>
      </c>
      <c r="M10" s="3">
        <v>150000</v>
      </c>
      <c r="N10" s="2">
        <v>150</v>
      </c>
      <c r="O10" s="48" t="s">
        <v>39</v>
      </c>
      <c r="P10" s="25">
        <f t="shared" si="0"/>
        <v>740000</v>
      </c>
    </row>
    <row r="11" spans="6:16" x14ac:dyDescent="0.25">
      <c r="F11" s="6">
        <v>7</v>
      </c>
      <c r="G11" s="2" t="s">
        <v>5</v>
      </c>
      <c r="H11" s="2">
        <v>2040</v>
      </c>
      <c r="I11" s="2"/>
      <c r="J11" s="2" t="s">
        <v>18</v>
      </c>
      <c r="K11" s="2" t="s">
        <v>8</v>
      </c>
      <c r="L11" s="3">
        <v>590000</v>
      </c>
      <c r="M11" s="3">
        <v>150000</v>
      </c>
      <c r="N11" s="2">
        <v>150</v>
      </c>
      <c r="O11" s="48" t="s">
        <v>40</v>
      </c>
      <c r="P11" s="25">
        <f t="shared" si="0"/>
        <v>740000</v>
      </c>
    </row>
    <row r="12" spans="6:16" x14ac:dyDescent="0.25">
      <c r="F12" s="6">
        <v>8</v>
      </c>
      <c r="G12" s="2" t="s">
        <v>5</v>
      </c>
      <c r="H12" s="2">
        <v>2041</v>
      </c>
      <c r="I12" s="2"/>
      <c r="J12" s="2" t="s">
        <v>19</v>
      </c>
      <c r="K12" s="2" t="s">
        <v>8</v>
      </c>
      <c r="L12" s="3">
        <v>590000</v>
      </c>
      <c r="M12" s="3">
        <v>150000</v>
      </c>
      <c r="N12" s="2">
        <v>151</v>
      </c>
      <c r="O12" s="48" t="s">
        <v>41</v>
      </c>
      <c r="P12" s="25">
        <f t="shared" si="0"/>
        <v>740000</v>
      </c>
    </row>
    <row r="13" spans="6:16" ht="30" x14ac:dyDescent="0.25">
      <c r="F13" s="6">
        <v>9</v>
      </c>
      <c r="G13" s="2" t="s">
        <v>5</v>
      </c>
      <c r="H13" s="2" t="s">
        <v>20</v>
      </c>
      <c r="I13" s="2">
        <v>3078</v>
      </c>
      <c r="J13" s="2" t="s">
        <v>21</v>
      </c>
      <c r="K13" s="2" t="s">
        <v>8</v>
      </c>
      <c r="L13" s="3">
        <v>590000</v>
      </c>
      <c r="M13" s="3">
        <v>150000</v>
      </c>
      <c r="N13" s="2">
        <v>152</v>
      </c>
      <c r="O13" s="48" t="s">
        <v>42</v>
      </c>
      <c r="P13" s="25">
        <f t="shared" si="0"/>
        <v>740000</v>
      </c>
    </row>
    <row r="14" spans="6:16" x14ac:dyDescent="0.25">
      <c r="F14" s="6">
        <v>10</v>
      </c>
      <c r="G14" s="2" t="s">
        <v>5</v>
      </c>
      <c r="H14" s="2">
        <v>2040</v>
      </c>
      <c r="I14" s="2">
        <v>3077</v>
      </c>
      <c r="J14" s="2" t="s">
        <v>22</v>
      </c>
      <c r="K14" s="2" t="s">
        <v>8</v>
      </c>
      <c r="L14" s="3">
        <v>590000</v>
      </c>
      <c r="M14" s="3">
        <v>150000</v>
      </c>
      <c r="N14" s="2"/>
      <c r="O14" s="48"/>
      <c r="P14" s="25">
        <f t="shared" si="0"/>
        <v>740000</v>
      </c>
    </row>
    <row r="15" spans="6:16" ht="45" x14ac:dyDescent="0.25">
      <c r="F15" s="6">
        <v>11</v>
      </c>
      <c r="G15" s="2" t="s">
        <v>5</v>
      </c>
      <c r="H15" s="2" t="s">
        <v>23</v>
      </c>
      <c r="I15" s="2">
        <v>2882</v>
      </c>
      <c r="J15" s="2" t="s">
        <v>14</v>
      </c>
      <c r="K15" s="2" t="s">
        <v>8</v>
      </c>
      <c r="L15" s="3">
        <v>490000</v>
      </c>
      <c r="M15" s="3">
        <v>150000</v>
      </c>
      <c r="N15" s="2">
        <v>262</v>
      </c>
      <c r="O15" s="48" t="s">
        <v>43</v>
      </c>
      <c r="P15" s="25">
        <f t="shared" si="0"/>
        <v>640000</v>
      </c>
    </row>
    <row r="16" spans="6:16" ht="45" x14ac:dyDescent="0.25">
      <c r="F16" s="6">
        <v>12</v>
      </c>
      <c r="G16" s="2" t="s">
        <v>5</v>
      </c>
      <c r="H16" s="2">
        <v>1150</v>
      </c>
      <c r="I16" s="2">
        <v>2937</v>
      </c>
      <c r="J16" s="2" t="s">
        <v>14</v>
      </c>
      <c r="K16" s="2" t="s">
        <v>8</v>
      </c>
      <c r="L16" s="3">
        <v>490000</v>
      </c>
      <c r="M16" s="3">
        <v>150000</v>
      </c>
      <c r="N16" s="2">
        <v>249</v>
      </c>
      <c r="O16" s="48" t="s">
        <v>37</v>
      </c>
      <c r="P16" s="25">
        <f t="shared" si="0"/>
        <v>640000</v>
      </c>
    </row>
    <row r="17" spans="6:16" x14ac:dyDescent="0.25">
      <c r="F17" s="7">
        <v>13</v>
      </c>
      <c r="G17" s="4" t="s">
        <v>25</v>
      </c>
      <c r="H17" s="1" t="s">
        <v>24</v>
      </c>
      <c r="I17" s="1"/>
      <c r="J17" s="4" t="s">
        <v>14</v>
      </c>
      <c r="K17" s="2" t="s">
        <v>8</v>
      </c>
      <c r="L17" s="5">
        <v>472500</v>
      </c>
      <c r="M17" s="3">
        <v>150000</v>
      </c>
      <c r="N17" s="2">
        <v>157</v>
      </c>
      <c r="O17" s="48" t="s">
        <v>44</v>
      </c>
      <c r="P17" s="25">
        <f t="shared" si="0"/>
        <v>622500</v>
      </c>
    </row>
    <row r="18" spans="6:16" ht="15.75" thickBot="1" x14ac:dyDescent="0.3">
      <c r="F18" s="8">
        <v>14</v>
      </c>
      <c r="G18" s="9" t="s">
        <v>26</v>
      </c>
      <c r="H18" s="9" t="s">
        <v>16</v>
      </c>
      <c r="I18" s="9">
        <v>2006</v>
      </c>
      <c r="J18" s="9" t="s">
        <v>27</v>
      </c>
      <c r="K18" s="10" t="s">
        <v>8</v>
      </c>
      <c r="L18" s="11">
        <v>590000</v>
      </c>
      <c r="M18" s="12">
        <v>150000</v>
      </c>
      <c r="N18" s="10">
        <v>150</v>
      </c>
      <c r="O18" s="52" t="s">
        <v>39</v>
      </c>
      <c r="P18" s="53">
        <f t="shared" si="0"/>
        <v>740000</v>
      </c>
    </row>
    <row r="19" spans="6:16" x14ac:dyDescent="0.25">
      <c r="O19" s="42" t="s">
        <v>52</v>
      </c>
      <c r="P19" s="54">
        <f>SUM(P5:P18)</f>
        <v>10965500</v>
      </c>
    </row>
  </sheetData>
  <mergeCells count="1">
    <mergeCell ref="F3:P3"/>
  </mergeCells>
  <phoneticPr fontId="3"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6465F-1371-4E93-A5E7-579C535EC835}">
  <dimension ref="F6:U15"/>
  <sheetViews>
    <sheetView topLeftCell="A13" zoomScale="70" zoomScaleNormal="70" workbookViewId="0">
      <selection activeCell="T15" sqref="T15:U15"/>
    </sheetView>
  </sheetViews>
  <sheetFormatPr baseColWidth="10" defaultRowHeight="15" x14ac:dyDescent="0.25"/>
  <cols>
    <col min="8" max="8" width="17" customWidth="1"/>
    <col min="10" max="10" width="18.140625" bestFit="1" customWidth="1"/>
    <col min="11" max="11" width="17" customWidth="1"/>
    <col min="12" max="12" width="15.7109375" customWidth="1"/>
    <col min="14" max="14" width="20.140625" bestFit="1" customWidth="1"/>
    <col min="15" max="15" width="15.85546875" customWidth="1"/>
    <col min="16" max="16" width="7.140625" bestFit="1" customWidth="1"/>
    <col min="17" max="17" width="50.140625" customWidth="1"/>
    <col min="18" max="18" width="23.5703125" bestFit="1" customWidth="1"/>
    <col min="20" max="20" width="48.42578125" customWidth="1"/>
    <col min="21" max="21" width="17.85546875" bestFit="1" customWidth="1"/>
  </cols>
  <sheetData>
    <row r="6" spans="6:21" ht="15.75" thickBot="1" x14ac:dyDescent="0.3"/>
    <row r="7" spans="6:21" x14ac:dyDescent="0.25">
      <c r="F7" s="22" t="s">
        <v>29</v>
      </c>
      <c r="G7" s="23"/>
      <c r="H7" s="23"/>
      <c r="I7" s="23"/>
      <c r="J7" s="23"/>
      <c r="K7" s="23"/>
      <c r="L7" s="23"/>
      <c r="M7" s="23"/>
      <c r="N7" s="23"/>
      <c r="O7" s="23"/>
      <c r="P7" s="23"/>
      <c r="Q7" s="23"/>
      <c r="R7" s="23"/>
      <c r="S7" s="23"/>
      <c r="T7" s="23"/>
      <c r="U7" s="24"/>
    </row>
    <row r="8" spans="6:21" ht="30" customHeight="1" x14ac:dyDescent="0.25">
      <c r="F8" s="13" t="s">
        <v>0</v>
      </c>
      <c r="G8" s="14" t="s">
        <v>1</v>
      </c>
      <c r="H8" s="14" t="s">
        <v>2</v>
      </c>
      <c r="I8" s="14" t="s">
        <v>7</v>
      </c>
      <c r="J8" s="14" t="s">
        <v>10</v>
      </c>
      <c r="K8" s="14" t="s">
        <v>46</v>
      </c>
      <c r="L8" s="14" t="s">
        <v>4</v>
      </c>
      <c r="M8" s="14" t="s">
        <v>0</v>
      </c>
      <c r="N8" s="14" t="s">
        <v>35</v>
      </c>
      <c r="O8" s="14" t="s">
        <v>47</v>
      </c>
      <c r="P8" s="14" t="s">
        <v>0</v>
      </c>
      <c r="Q8" s="14" t="s">
        <v>49</v>
      </c>
      <c r="R8" s="14" t="s">
        <v>45</v>
      </c>
      <c r="S8" s="14" t="s">
        <v>0</v>
      </c>
      <c r="T8" s="14" t="s">
        <v>35</v>
      </c>
      <c r="U8" s="15" t="s">
        <v>52</v>
      </c>
    </row>
    <row r="9" spans="6:21" ht="225" x14ac:dyDescent="0.25">
      <c r="F9" s="6">
        <v>1</v>
      </c>
      <c r="G9" s="2" t="s">
        <v>30</v>
      </c>
      <c r="H9" s="2" t="s">
        <v>31</v>
      </c>
      <c r="I9" s="2" t="s">
        <v>33</v>
      </c>
      <c r="J9" s="2" t="s">
        <v>32</v>
      </c>
      <c r="K9" s="2" t="s">
        <v>33</v>
      </c>
      <c r="L9" s="3">
        <v>0</v>
      </c>
      <c r="M9" s="3"/>
      <c r="N9" s="3"/>
      <c r="O9" s="3">
        <v>80000</v>
      </c>
      <c r="P9" s="17">
        <v>3</v>
      </c>
      <c r="Q9" s="16" t="s">
        <v>50</v>
      </c>
      <c r="R9" s="3">
        <v>304000</v>
      </c>
      <c r="S9" s="17">
        <v>25</v>
      </c>
      <c r="T9" s="16" t="s">
        <v>50</v>
      </c>
      <c r="U9" s="18">
        <f>+R9+O9</f>
        <v>384000</v>
      </c>
    </row>
    <row r="10" spans="6:21" ht="255" x14ac:dyDescent="0.25">
      <c r="F10" s="6">
        <v>2</v>
      </c>
      <c r="G10" s="2" t="s">
        <v>51</v>
      </c>
      <c r="H10" s="2" t="s">
        <v>54</v>
      </c>
      <c r="I10" s="2" t="s">
        <v>33</v>
      </c>
      <c r="J10" s="2" t="s">
        <v>14</v>
      </c>
      <c r="K10" s="2" t="s">
        <v>33</v>
      </c>
      <c r="L10" s="3">
        <v>0</v>
      </c>
      <c r="M10" s="3"/>
      <c r="N10" s="3"/>
      <c r="O10" s="3">
        <v>34000</v>
      </c>
      <c r="P10" s="17">
        <v>4</v>
      </c>
      <c r="Q10" s="16" t="s">
        <v>56</v>
      </c>
      <c r="R10" s="3">
        <v>108000</v>
      </c>
      <c r="S10" s="2">
        <v>27</v>
      </c>
      <c r="T10" s="2" t="s">
        <v>55</v>
      </c>
      <c r="U10" s="18">
        <f t="shared" ref="U10:U12" si="0">+R10+O10</f>
        <v>142000</v>
      </c>
    </row>
    <row r="11" spans="6:21" ht="255" x14ac:dyDescent="0.25">
      <c r="F11" s="6">
        <v>3</v>
      </c>
      <c r="G11" s="2" t="s">
        <v>51</v>
      </c>
      <c r="H11" s="2" t="s">
        <v>53</v>
      </c>
      <c r="I11" s="2" t="s">
        <v>33</v>
      </c>
      <c r="J11" s="2" t="s">
        <v>58</v>
      </c>
      <c r="K11" s="2" t="s">
        <v>57</v>
      </c>
      <c r="L11" s="3">
        <v>715500</v>
      </c>
      <c r="M11" s="3">
        <v>208</v>
      </c>
      <c r="N11" s="3" t="s">
        <v>59</v>
      </c>
      <c r="O11" s="3">
        <v>34000</v>
      </c>
      <c r="P11" s="17">
        <v>4</v>
      </c>
      <c r="Q11" s="16" t="s">
        <v>56</v>
      </c>
      <c r="R11" s="3">
        <v>108000</v>
      </c>
      <c r="S11" s="2">
        <v>27</v>
      </c>
      <c r="T11" s="2" t="s">
        <v>55</v>
      </c>
      <c r="U11" s="18">
        <f>+R11+O11+L11</f>
        <v>857500</v>
      </c>
    </row>
    <row r="12" spans="6:21" ht="255" x14ac:dyDescent="0.25">
      <c r="F12" s="6">
        <v>4</v>
      </c>
      <c r="G12" s="2" t="s">
        <v>51</v>
      </c>
      <c r="H12" s="2" t="s">
        <v>60</v>
      </c>
      <c r="I12" s="2" t="s">
        <v>33</v>
      </c>
      <c r="J12" s="2" t="s">
        <v>61</v>
      </c>
      <c r="K12" s="2" t="s">
        <v>33</v>
      </c>
      <c r="L12" s="3"/>
      <c r="M12" s="3"/>
      <c r="N12" s="3"/>
      <c r="O12" s="3">
        <v>34000</v>
      </c>
      <c r="P12" s="17">
        <v>4</v>
      </c>
      <c r="Q12" s="16" t="s">
        <v>56</v>
      </c>
      <c r="R12" s="3">
        <v>108000</v>
      </c>
      <c r="S12" s="2">
        <v>27</v>
      </c>
      <c r="T12" s="2" t="s">
        <v>55</v>
      </c>
      <c r="U12" s="18">
        <f t="shared" si="0"/>
        <v>142000</v>
      </c>
    </row>
    <row r="13" spans="6:21" ht="255" x14ac:dyDescent="0.25">
      <c r="F13" s="6">
        <v>5</v>
      </c>
      <c r="G13" s="2" t="s">
        <v>51</v>
      </c>
      <c r="H13" s="2" t="s">
        <v>62</v>
      </c>
      <c r="I13" s="2" t="s">
        <v>33</v>
      </c>
      <c r="J13" s="2" t="s">
        <v>11</v>
      </c>
      <c r="K13" s="2" t="s">
        <v>57</v>
      </c>
      <c r="L13" s="3">
        <v>715500</v>
      </c>
      <c r="M13" s="3">
        <v>208</v>
      </c>
      <c r="N13" s="3" t="s">
        <v>59</v>
      </c>
      <c r="O13" s="3">
        <v>34000</v>
      </c>
      <c r="P13" s="17">
        <v>4</v>
      </c>
      <c r="Q13" s="16" t="s">
        <v>56</v>
      </c>
      <c r="R13" s="3">
        <v>108000</v>
      </c>
      <c r="S13" s="2">
        <v>27</v>
      </c>
      <c r="T13" s="2" t="s">
        <v>55</v>
      </c>
      <c r="U13" s="18">
        <f>+R13+O13+L13</f>
        <v>857500</v>
      </c>
    </row>
    <row r="14" spans="6:21" ht="255.75" thickBot="1" x14ac:dyDescent="0.3">
      <c r="F14" s="19">
        <v>6</v>
      </c>
      <c r="G14" s="10" t="s">
        <v>51</v>
      </c>
      <c r="H14" s="10" t="s">
        <v>62</v>
      </c>
      <c r="I14" s="10" t="s">
        <v>33</v>
      </c>
      <c r="J14" s="10" t="s">
        <v>63</v>
      </c>
      <c r="K14" s="10" t="s">
        <v>64</v>
      </c>
      <c r="L14" s="12">
        <v>715500</v>
      </c>
      <c r="M14" s="12">
        <v>208</v>
      </c>
      <c r="N14" s="12" t="s">
        <v>59</v>
      </c>
      <c r="O14" s="12">
        <v>34000</v>
      </c>
      <c r="P14" s="20">
        <v>5</v>
      </c>
      <c r="Q14" s="21" t="s">
        <v>56</v>
      </c>
      <c r="R14" s="12">
        <v>108000</v>
      </c>
      <c r="S14" s="10">
        <v>27</v>
      </c>
      <c r="T14" s="45" t="s">
        <v>55</v>
      </c>
      <c r="U14" s="46">
        <f>+R14+O14+L14</f>
        <v>857500</v>
      </c>
    </row>
    <row r="15" spans="6:21" x14ac:dyDescent="0.25">
      <c r="T15" s="42" t="s">
        <v>52</v>
      </c>
      <c r="U15" s="43">
        <f>SUM(U9:U14)</f>
        <v>3240500</v>
      </c>
    </row>
  </sheetData>
  <mergeCells count="1">
    <mergeCell ref="F7:U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5125-547A-4FD0-B343-BF99310DAE17}">
  <dimension ref="E5:T30"/>
  <sheetViews>
    <sheetView topLeftCell="A28" zoomScale="55" zoomScaleNormal="55" workbookViewId="0">
      <selection activeCell="O40" sqref="O40"/>
    </sheetView>
  </sheetViews>
  <sheetFormatPr baseColWidth="10" defaultRowHeight="15" x14ac:dyDescent="0.25"/>
  <cols>
    <col min="5" max="5" width="8.42578125" bestFit="1" customWidth="1"/>
    <col min="6" max="6" width="15" customWidth="1"/>
    <col min="7" max="7" width="15.5703125" customWidth="1"/>
    <col min="8" max="8" width="14.28515625" customWidth="1"/>
    <col min="9" max="9" width="17" customWidth="1"/>
    <col min="10" max="10" width="17.42578125" customWidth="1"/>
    <col min="11" max="11" width="14.7109375" bestFit="1" customWidth="1"/>
    <col min="13" max="13" width="38.5703125" customWidth="1"/>
    <col min="14" max="14" width="13.140625" bestFit="1" customWidth="1"/>
    <col min="16" max="16" width="49.140625" customWidth="1"/>
    <col min="17" max="17" width="13.140625" bestFit="1" customWidth="1"/>
    <col min="19" max="19" width="43.5703125" customWidth="1"/>
    <col min="20" max="20" width="22.28515625" bestFit="1" customWidth="1"/>
  </cols>
  <sheetData>
    <row r="5" spans="5:20" ht="15.75" thickBot="1" x14ac:dyDescent="0.3"/>
    <row r="6" spans="5:20" ht="13.5" customHeight="1" x14ac:dyDescent="0.25">
      <c r="E6" s="26" t="s">
        <v>65</v>
      </c>
      <c r="F6" s="27"/>
      <c r="G6" s="27"/>
      <c r="H6" s="27"/>
      <c r="I6" s="27"/>
      <c r="J6" s="27"/>
      <c r="K6" s="27"/>
      <c r="L6" s="27"/>
      <c r="M6" s="27"/>
      <c r="N6" s="27"/>
      <c r="O6" s="27"/>
      <c r="P6" s="27"/>
      <c r="Q6" s="27"/>
      <c r="R6" s="27"/>
      <c r="S6" s="27"/>
      <c r="T6" s="28"/>
    </row>
    <row r="7" spans="5:20" ht="45" x14ac:dyDescent="0.25">
      <c r="E7" s="14" t="s">
        <v>0</v>
      </c>
      <c r="F7" s="14" t="s">
        <v>1</v>
      </c>
      <c r="G7" s="14" t="s">
        <v>2</v>
      </c>
      <c r="H7" s="14" t="s">
        <v>68</v>
      </c>
      <c r="I7" s="14" t="s">
        <v>10</v>
      </c>
      <c r="J7" s="14" t="s">
        <v>46</v>
      </c>
      <c r="K7" s="14" t="s">
        <v>4</v>
      </c>
      <c r="L7" s="14" t="s">
        <v>0</v>
      </c>
      <c r="M7" s="14" t="s">
        <v>35</v>
      </c>
      <c r="N7" s="14" t="s">
        <v>47</v>
      </c>
      <c r="O7" s="14" t="s">
        <v>0</v>
      </c>
      <c r="P7" s="14" t="s">
        <v>49</v>
      </c>
      <c r="Q7" s="14" t="s">
        <v>45</v>
      </c>
      <c r="R7" s="14" t="s">
        <v>0</v>
      </c>
      <c r="S7" s="14" t="s">
        <v>35</v>
      </c>
      <c r="T7" s="14" t="s">
        <v>52</v>
      </c>
    </row>
    <row r="8" spans="5:20" ht="225" x14ac:dyDescent="0.25">
      <c r="E8" s="2">
        <v>2</v>
      </c>
      <c r="F8" s="2" t="s">
        <v>66</v>
      </c>
      <c r="G8" s="2" t="s">
        <v>67</v>
      </c>
      <c r="H8" s="2" t="s">
        <v>69</v>
      </c>
      <c r="I8" s="2" t="s">
        <v>70</v>
      </c>
      <c r="J8" s="2" t="s">
        <v>71</v>
      </c>
      <c r="K8" s="3">
        <v>8032500</v>
      </c>
      <c r="L8" s="2">
        <v>171</v>
      </c>
      <c r="M8" s="2" t="s">
        <v>73</v>
      </c>
      <c r="N8" s="29">
        <v>90000</v>
      </c>
      <c r="O8" s="2">
        <v>2</v>
      </c>
      <c r="P8" s="2" t="s">
        <v>72</v>
      </c>
      <c r="Q8" s="3">
        <v>459000</v>
      </c>
      <c r="R8" s="2">
        <v>24</v>
      </c>
      <c r="S8" s="2" t="s">
        <v>74</v>
      </c>
      <c r="T8" s="30">
        <f>+Q8+N8+K8</f>
        <v>8581500</v>
      </c>
    </row>
    <row r="9" spans="5:20" ht="225" x14ac:dyDescent="0.25">
      <c r="E9" s="31">
        <v>3</v>
      </c>
      <c r="F9" s="31" t="s">
        <v>66</v>
      </c>
      <c r="G9" s="31" t="s">
        <v>75</v>
      </c>
      <c r="H9" s="31" t="s">
        <v>33</v>
      </c>
      <c r="I9" s="31" t="s">
        <v>76</v>
      </c>
      <c r="J9" s="31"/>
      <c r="K9" s="32"/>
      <c r="L9" s="31"/>
      <c r="M9" s="31"/>
      <c r="N9" s="33"/>
      <c r="O9" s="31"/>
      <c r="P9" s="31"/>
      <c r="Q9" s="3">
        <v>459000</v>
      </c>
      <c r="R9" s="2">
        <v>24</v>
      </c>
      <c r="S9" s="2" t="s">
        <v>74</v>
      </c>
      <c r="T9" s="34">
        <f>+Q9</f>
        <v>459000</v>
      </c>
    </row>
    <row r="10" spans="5:20" ht="225" x14ac:dyDescent="0.25">
      <c r="E10" s="31">
        <v>4</v>
      </c>
      <c r="F10" s="31" t="s">
        <v>66</v>
      </c>
      <c r="G10" s="31" t="s">
        <v>77</v>
      </c>
      <c r="H10" s="31" t="s">
        <v>78</v>
      </c>
      <c r="I10" s="31" t="s">
        <v>79</v>
      </c>
      <c r="J10" s="31" t="s">
        <v>80</v>
      </c>
      <c r="K10" s="32">
        <v>310000</v>
      </c>
      <c r="L10" s="31">
        <v>199</v>
      </c>
      <c r="M10" s="31" t="s">
        <v>81</v>
      </c>
      <c r="N10" s="29">
        <v>90000</v>
      </c>
      <c r="O10" s="2">
        <v>2</v>
      </c>
      <c r="P10" s="2" t="s">
        <v>72</v>
      </c>
      <c r="Q10" s="3">
        <v>459000</v>
      </c>
      <c r="R10" s="2">
        <v>24</v>
      </c>
      <c r="S10" s="2" t="s">
        <v>74</v>
      </c>
      <c r="T10" s="35">
        <f>+Q10+N10+K10</f>
        <v>859000</v>
      </c>
    </row>
    <row r="11" spans="5:20" ht="225" x14ac:dyDescent="0.25">
      <c r="E11" s="31">
        <v>5</v>
      </c>
      <c r="F11" s="31" t="s">
        <v>66</v>
      </c>
      <c r="G11" s="31" t="s">
        <v>82</v>
      </c>
      <c r="H11" s="31" t="s">
        <v>83</v>
      </c>
      <c r="I11" s="31" t="s">
        <v>84</v>
      </c>
      <c r="J11" s="31" t="s">
        <v>80</v>
      </c>
      <c r="K11" s="32">
        <v>310000</v>
      </c>
      <c r="L11" s="31">
        <v>199</v>
      </c>
      <c r="M11" s="31" t="s">
        <v>81</v>
      </c>
      <c r="N11" s="29">
        <v>90000</v>
      </c>
      <c r="O11" s="2">
        <v>2</v>
      </c>
      <c r="P11" s="2" t="s">
        <v>72</v>
      </c>
      <c r="Q11" s="3">
        <v>459000</v>
      </c>
      <c r="R11" s="2">
        <v>24</v>
      </c>
      <c r="S11" s="2" t="s">
        <v>74</v>
      </c>
      <c r="T11" s="35">
        <f>+Q11+N11+K11</f>
        <v>859000</v>
      </c>
    </row>
    <row r="12" spans="5:20" ht="225" x14ac:dyDescent="0.25">
      <c r="E12" s="31">
        <v>6</v>
      </c>
      <c r="F12" s="31" t="s">
        <v>66</v>
      </c>
      <c r="G12" s="31" t="s">
        <v>85</v>
      </c>
      <c r="H12" s="31" t="s">
        <v>86</v>
      </c>
      <c r="I12" s="31" t="s">
        <v>87</v>
      </c>
      <c r="J12" s="31"/>
      <c r="K12" s="32"/>
      <c r="L12" s="31"/>
      <c r="M12" s="31"/>
      <c r="N12" s="33"/>
      <c r="O12" s="31"/>
      <c r="P12" s="31"/>
      <c r="Q12" s="3">
        <v>459000</v>
      </c>
      <c r="R12" s="2">
        <v>24</v>
      </c>
      <c r="S12" s="2" t="s">
        <v>74</v>
      </c>
      <c r="T12" s="34">
        <f>+Q12</f>
        <v>459000</v>
      </c>
    </row>
    <row r="13" spans="5:20" ht="225" x14ac:dyDescent="0.25">
      <c r="E13" s="31">
        <v>7</v>
      </c>
      <c r="F13" s="31" t="s">
        <v>66</v>
      </c>
      <c r="G13" s="31" t="s">
        <v>85</v>
      </c>
      <c r="H13" s="31" t="s">
        <v>86</v>
      </c>
      <c r="I13" s="31" t="s">
        <v>88</v>
      </c>
      <c r="J13" s="31"/>
      <c r="K13" s="32"/>
      <c r="L13" s="31"/>
      <c r="M13" s="31"/>
      <c r="N13" s="33"/>
      <c r="O13" s="31"/>
      <c r="P13" s="31"/>
      <c r="Q13" s="3">
        <v>459000</v>
      </c>
      <c r="R13" s="2">
        <v>24</v>
      </c>
      <c r="S13" s="2" t="s">
        <v>74</v>
      </c>
      <c r="T13" s="34">
        <f>+Q13</f>
        <v>459000</v>
      </c>
    </row>
    <row r="14" spans="5:20" ht="193.5" customHeight="1" x14ac:dyDescent="0.25">
      <c r="E14" s="36">
        <v>8</v>
      </c>
      <c r="F14" s="36" t="s">
        <v>66</v>
      </c>
      <c r="G14" s="36" t="s">
        <v>85</v>
      </c>
      <c r="H14" s="36" t="s">
        <v>89</v>
      </c>
      <c r="I14" s="36" t="s">
        <v>14</v>
      </c>
      <c r="J14" s="31" t="s">
        <v>90</v>
      </c>
      <c r="K14" s="32">
        <v>1800000</v>
      </c>
      <c r="L14" s="31">
        <v>175</v>
      </c>
      <c r="M14" s="31" t="s">
        <v>91</v>
      </c>
      <c r="N14" s="37">
        <v>90000</v>
      </c>
      <c r="O14" s="36">
        <v>2</v>
      </c>
      <c r="P14" s="36" t="s">
        <v>72</v>
      </c>
      <c r="Q14" s="38">
        <v>459000</v>
      </c>
      <c r="R14" s="36">
        <v>24</v>
      </c>
      <c r="S14" s="36" t="s">
        <v>74</v>
      </c>
      <c r="T14" s="39">
        <f>+-Q14+N14+K14+K15+K16</f>
        <v>3291000</v>
      </c>
    </row>
    <row r="15" spans="5:20" ht="30" x14ac:dyDescent="0.25">
      <c r="E15" s="36"/>
      <c r="F15" s="36"/>
      <c r="G15" s="36"/>
      <c r="H15" s="36"/>
      <c r="I15" s="36"/>
      <c r="J15" s="31" t="s">
        <v>92</v>
      </c>
      <c r="K15" s="32">
        <v>1550000</v>
      </c>
      <c r="L15" s="31">
        <v>174</v>
      </c>
      <c r="M15" s="31" t="s">
        <v>93</v>
      </c>
      <c r="N15" s="37"/>
      <c r="O15" s="36"/>
      <c r="P15" s="36"/>
      <c r="Q15" s="38"/>
      <c r="R15" s="36"/>
      <c r="S15" s="36"/>
      <c r="T15" s="39"/>
    </row>
    <row r="16" spans="5:20" ht="45" x14ac:dyDescent="0.25">
      <c r="E16" s="36"/>
      <c r="F16" s="36"/>
      <c r="G16" s="36"/>
      <c r="H16" s="36"/>
      <c r="I16" s="36"/>
      <c r="J16" s="31" t="s">
        <v>80</v>
      </c>
      <c r="K16" s="32">
        <v>310000</v>
      </c>
      <c r="L16" s="31">
        <v>199</v>
      </c>
      <c r="M16" s="31" t="s">
        <v>81</v>
      </c>
      <c r="N16" s="37"/>
      <c r="O16" s="36"/>
      <c r="P16" s="36"/>
      <c r="Q16" s="38"/>
      <c r="R16" s="36"/>
      <c r="S16" s="36"/>
      <c r="T16" s="39"/>
    </row>
    <row r="17" spans="5:20" ht="225" x14ac:dyDescent="0.25">
      <c r="E17" s="31">
        <v>9</v>
      </c>
      <c r="F17" s="31" t="s">
        <v>66</v>
      </c>
      <c r="G17" s="31" t="s">
        <v>94</v>
      </c>
      <c r="H17" s="31" t="s">
        <v>95</v>
      </c>
      <c r="I17" s="31" t="s">
        <v>96</v>
      </c>
      <c r="J17" s="31" t="s">
        <v>97</v>
      </c>
      <c r="K17" s="32">
        <v>4950000</v>
      </c>
      <c r="L17" s="31">
        <v>192</v>
      </c>
      <c r="M17" s="31" t="s">
        <v>98</v>
      </c>
      <c r="N17" s="29">
        <v>90000</v>
      </c>
      <c r="O17" s="2">
        <v>2</v>
      </c>
      <c r="P17" s="2" t="s">
        <v>72</v>
      </c>
      <c r="Q17" s="3">
        <v>459000</v>
      </c>
      <c r="R17" s="2">
        <v>24</v>
      </c>
      <c r="S17" s="2" t="s">
        <v>74</v>
      </c>
      <c r="T17" s="35">
        <f>+Q17+N17+K17</f>
        <v>5499000</v>
      </c>
    </row>
    <row r="18" spans="5:20" ht="225" customHeight="1" x14ac:dyDescent="0.25">
      <c r="E18" s="36">
        <v>10</v>
      </c>
      <c r="F18" s="36" t="s">
        <v>66</v>
      </c>
      <c r="G18" s="36" t="s">
        <v>94</v>
      </c>
      <c r="H18" s="36" t="s">
        <v>99</v>
      </c>
      <c r="I18" s="36" t="s">
        <v>100</v>
      </c>
      <c r="J18" s="31" t="s">
        <v>101</v>
      </c>
      <c r="K18" s="32">
        <v>2450000</v>
      </c>
      <c r="L18" s="31">
        <v>189</v>
      </c>
      <c r="M18" s="31" t="s">
        <v>102</v>
      </c>
      <c r="N18" s="37">
        <v>90000</v>
      </c>
      <c r="O18" s="36">
        <v>2</v>
      </c>
      <c r="P18" s="36" t="s">
        <v>72</v>
      </c>
      <c r="Q18" s="38">
        <v>459000</v>
      </c>
      <c r="R18" s="36">
        <v>24</v>
      </c>
      <c r="S18" s="36" t="s">
        <v>74</v>
      </c>
      <c r="T18" s="39">
        <f>+Q18+N18+K18+K19</f>
        <v>3309000</v>
      </c>
    </row>
    <row r="19" spans="5:20" ht="45" x14ac:dyDescent="0.25">
      <c r="E19" s="36"/>
      <c r="F19" s="36"/>
      <c r="G19" s="36"/>
      <c r="H19" s="36"/>
      <c r="I19" s="36"/>
      <c r="J19" s="31" t="s">
        <v>80</v>
      </c>
      <c r="K19" s="32">
        <v>310000</v>
      </c>
      <c r="L19" s="31">
        <v>199</v>
      </c>
      <c r="M19" s="31" t="s">
        <v>81</v>
      </c>
      <c r="N19" s="37"/>
      <c r="O19" s="36"/>
      <c r="P19" s="36"/>
      <c r="Q19" s="38"/>
      <c r="R19" s="36"/>
      <c r="S19" s="36"/>
      <c r="T19" s="36"/>
    </row>
    <row r="20" spans="5:20" ht="15" customHeight="1" x14ac:dyDescent="0.25">
      <c r="E20" s="31">
        <v>11</v>
      </c>
      <c r="F20" s="31" t="s">
        <v>66</v>
      </c>
      <c r="G20" s="31" t="s">
        <v>103</v>
      </c>
      <c r="H20" s="31" t="s">
        <v>104</v>
      </c>
      <c r="I20" s="31" t="s">
        <v>105</v>
      </c>
      <c r="J20" s="31" t="s">
        <v>80</v>
      </c>
      <c r="K20" s="32">
        <v>310000</v>
      </c>
      <c r="L20" s="31">
        <v>199</v>
      </c>
      <c r="M20" s="31" t="s">
        <v>81</v>
      </c>
      <c r="N20" s="29">
        <v>90000</v>
      </c>
      <c r="O20" s="2">
        <v>2</v>
      </c>
      <c r="P20" s="2" t="s">
        <v>72</v>
      </c>
      <c r="Q20" s="3">
        <v>459000</v>
      </c>
      <c r="R20" s="2">
        <v>24</v>
      </c>
      <c r="S20" s="2" t="s">
        <v>74</v>
      </c>
      <c r="T20" s="35">
        <f>+Q20+N20+K20</f>
        <v>859000</v>
      </c>
    </row>
    <row r="21" spans="5:20" ht="225" x14ac:dyDescent="0.25">
      <c r="E21" s="31">
        <v>12</v>
      </c>
      <c r="F21" s="31" t="s">
        <v>66</v>
      </c>
      <c r="G21" s="31" t="s">
        <v>106</v>
      </c>
      <c r="H21" s="31" t="s">
        <v>107</v>
      </c>
      <c r="I21" s="31" t="s">
        <v>17</v>
      </c>
      <c r="J21" s="31"/>
      <c r="K21" s="32"/>
      <c r="L21" s="31"/>
      <c r="M21" s="31"/>
      <c r="N21" s="33"/>
      <c r="O21" s="2"/>
      <c r="P21" s="2"/>
      <c r="Q21" s="3">
        <v>459000</v>
      </c>
      <c r="R21" s="2">
        <v>24</v>
      </c>
      <c r="S21" s="2" t="s">
        <v>74</v>
      </c>
      <c r="T21" s="34">
        <f>+Q21</f>
        <v>459000</v>
      </c>
    </row>
    <row r="22" spans="5:20" ht="225" x14ac:dyDescent="0.25">
      <c r="E22" s="31">
        <v>13</v>
      </c>
      <c r="F22" s="31" t="s">
        <v>66</v>
      </c>
      <c r="G22" s="31" t="s">
        <v>106</v>
      </c>
      <c r="H22" s="31" t="s">
        <v>108</v>
      </c>
      <c r="I22" s="31" t="s">
        <v>109</v>
      </c>
      <c r="J22" s="31"/>
      <c r="K22" s="31"/>
      <c r="L22" s="31"/>
      <c r="M22" s="31"/>
      <c r="N22" s="31"/>
      <c r="O22" s="31"/>
      <c r="P22" s="31"/>
      <c r="Q22" s="3">
        <v>459000</v>
      </c>
      <c r="R22" s="2">
        <v>24</v>
      </c>
      <c r="S22" s="2" t="s">
        <v>74</v>
      </c>
      <c r="T22" s="34">
        <f>+Q22</f>
        <v>459000</v>
      </c>
    </row>
    <row r="23" spans="5:20" ht="225" x14ac:dyDescent="0.25">
      <c r="E23" s="31">
        <v>14</v>
      </c>
      <c r="F23" s="31" t="s">
        <v>66</v>
      </c>
      <c r="G23" s="31" t="s">
        <v>106</v>
      </c>
      <c r="H23" s="31" t="s">
        <v>110</v>
      </c>
      <c r="I23" s="31" t="s">
        <v>19</v>
      </c>
      <c r="J23" s="31" t="s">
        <v>111</v>
      </c>
      <c r="K23" s="40">
        <v>1100000</v>
      </c>
      <c r="L23" s="31">
        <v>183</v>
      </c>
      <c r="M23" s="31" t="s">
        <v>112</v>
      </c>
      <c r="N23" s="29">
        <v>90000</v>
      </c>
      <c r="O23" s="2">
        <v>2</v>
      </c>
      <c r="P23" s="2" t="s">
        <v>72</v>
      </c>
      <c r="Q23" s="3">
        <v>459000</v>
      </c>
      <c r="R23" s="2">
        <v>24</v>
      </c>
      <c r="S23" s="2" t="s">
        <v>74</v>
      </c>
      <c r="T23" s="35">
        <f>+Q23+N23+K23</f>
        <v>1649000</v>
      </c>
    </row>
    <row r="24" spans="5:20" ht="30" x14ac:dyDescent="0.25">
      <c r="E24" s="31">
        <v>15</v>
      </c>
      <c r="F24" s="31" t="s">
        <v>66</v>
      </c>
      <c r="G24" s="31" t="s">
        <v>113</v>
      </c>
      <c r="H24" s="31" t="s">
        <v>114</v>
      </c>
      <c r="I24" s="31" t="s">
        <v>115</v>
      </c>
      <c r="J24" s="31" t="s">
        <v>116</v>
      </c>
      <c r="K24" s="31"/>
      <c r="L24" s="31"/>
      <c r="M24" s="31"/>
      <c r="N24" s="31"/>
      <c r="O24" s="31"/>
      <c r="P24" s="31"/>
      <c r="Q24" s="31"/>
      <c r="R24" s="31"/>
      <c r="S24" s="31"/>
      <c r="T24" s="31"/>
    </row>
    <row r="25" spans="5:20" ht="30" x14ac:dyDescent="0.25">
      <c r="E25" s="31">
        <v>16</v>
      </c>
      <c r="F25" s="31" t="s">
        <v>66</v>
      </c>
      <c r="G25" s="31" t="s">
        <v>113</v>
      </c>
      <c r="H25" s="31" t="s">
        <v>117</v>
      </c>
      <c r="I25" s="31" t="s">
        <v>118</v>
      </c>
      <c r="J25" s="31"/>
      <c r="K25" s="31"/>
      <c r="L25" s="31"/>
      <c r="M25" s="31"/>
      <c r="N25" s="31"/>
      <c r="O25" s="31"/>
      <c r="P25" s="31"/>
      <c r="Q25" s="31"/>
      <c r="R25" s="31"/>
      <c r="S25" s="31"/>
      <c r="T25" s="31"/>
    </row>
    <row r="26" spans="5:20" ht="30" x14ac:dyDescent="0.25">
      <c r="E26" s="31">
        <v>17</v>
      </c>
      <c r="F26" s="31" t="s">
        <v>66</v>
      </c>
      <c r="G26" s="31" t="s">
        <v>113</v>
      </c>
      <c r="H26" s="31" t="s">
        <v>119</v>
      </c>
      <c r="I26" s="31" t="s">
        <v>21</v>
      </c>
      <c r="J26" s="31"/>
      <c r="K26" s="31"/>
      <c r="L26" s="31"/>
      <c r="M26" s="31"/>
      <c r="N26" s="31"/>
      <c r="O26" s="31"/>
      <c r="P26" s="31"/>
      <c r="Q26" s="31"/>
      <c r="R26" s="31"/>
      <c r="S26" s="31"/>
      <c r="T26" s="31"/>
    </row>
    <row r="27" spans="5:20" ht="225" x14ac:dyDescent="0.25">
      <c r="E27" s="31">
        <v>18</v>
      </c>
      <c r="F27" s="31" t="s">
        <v>66</v>
      </c>
      <c r="G27" s="31" t="s">
        <v>120</v>
      </c>
      <c r="H27" s="31" t="s">
        <v>121</v>
      </c>
      <c r="I27" s="31" t="s">
        <v>122</v>
      </c>
      <c r="J27" s="31"/>
      <c r="K27" s="31"/>
      <c r="L27" s="31"/>
      <c r="M27" s="31"/>
      <c r="N27" s="31"/>
      <c r="O27" s="31"/>
      <c r="P27" s="31"/>
      <c r="Q27" s="3">
        <v>459000</v>
      </c>
      <c r="R27" s="2">
        <v>24</v>
      </c>
      <c r="S27" s="2" t="s">
        <v>74</v>
      </c>
      <c r="T27" s="34">
        <f>+Q27</f>
        <v>459000</v>
      </c>
    </row>
    <row r="28" spans="5:20" ht="225" x14ac:dyDescent="0.25">
      <c r="E28" s="31">
        <v>19</v>
      </c>
      <c r="F28" s="31" t="s">
        <v>66</v>
      </c>
      <c r="G28" s="31" t="s">
        <v>123</v>
      </c>
      <c r="H28" s="31" t="s">
        <v>124</v>
      </c>
      <c r="I28" s="31" t="s">
        <v>125</v>
      </c>
      <c r="J28" s="31"/>
      <c r="K28" s="31"/>
      <c r="L28" s="31"/>
      <c r="M28" s="31"/>
      <c r="N28" s="31"/>
      <c r="O28" s="31"/>
      <c r="P28" s="31"/>
      <c r="Q28" s="3">
        <v>459000</v>
      </c>
      <c r="R28" s="2">
        <v>24</v>
      </c>
      <c r="S28" s="2" t="s">
        <v>74</v>
      </c>
      <c r="T28" s="34">
        <f>+Q28</f>
        <v>459000</v>
      </c>
    </row>
    <row r="29" spans="5:20" ht="225" x14ac:dyDescent="0.25">
      <c r="E29" s="31">
        <v>20</v>
      </c>
      <c r="F29" s="31" t="s">
        <v>66</v>
      </c>
      <c r="G29" s="31" t="s">
        <v>123</v>
      </c>
      <c r="H29" s="31" t="s">
        <v>126</v>
      </c>
      <c r="I29" s="31" t="s">
        <v>127</v>
      </c>
      <c r="J29" s="31"/>
      <c r="K29" s="31"/>
      <c r="L29" s="31"/>
      <c r="M29" s="31"/>
      <c r="N29" s="31"/>
      <c r="O29" s="31"/>
      <c r="P29" s="31"/>
      <c r="Q29" s="3">
        <v>459000</v>
      </c>
      <c r="R29" s="2">
        <v>24</v>
      </c>
      <c r="S29" s="2" t="s">
        <v>74</v>
      </c>
      <c r="T29" s="34">
        <f>+Q29</f>
        <v>459000</v>
      </c>
    </row>
    <row r="30" spans="5:20" x14ac:dyDescent="0.25">
      <c r="S30" s="42" t="s">
        <v>52</v>
      </c>
      <c r="T30" s="44">
        <f>SUM(T8:T29)</f>
        <v>28578500</v>
      </c>
    </row>
  </sheetData>
  <mergeCells count="25">
    <mergeCell ref="S18:S19"/>
    <mergeCell ref="T18:T19"/>
    <mergeCell ref="E18:E19"/>
    <mergeCell ref="F18:F19"/>
    <mergeCell ref="G18:G19"/>
    <mergeCell ref="H18:H19"/>
    <mergeCell ref="I18:I19"/>
    <mergeCell ref="N18:N19"/>
    <mergeCell ref="Q14:Q16"/>
    <mergeCell ref="R14:R16"/>
    <mergeCell ref="S14:S16"/>
    <mergeCell ref="O18:O19"/>
    <mergeCell ref="P18:P19"/>
    <mergeCell ref="Q18:Q19"/>
    <mergeCell ref="R18:R19"/>
    <mergeCell ref="E6:T6"/>
    <mergeCell ref="E14:E16"/>
    <mergeCell ref="F14:F16"/>
    <mergeCell ref="G14:G16"/>
    <mergeCell ref="H14:H16"/>
    <mergeCell ref="I14:I16"/>
    <mergeCell ref="T14:T16"/>
    <mergeCell ref="N14:N16"/>
    <mergeCell ref="O14:O16"/>
    <mergeCell ref="P14:P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8F86-A5C9-41A8-96C6-10ECF3B03EBC}">
  <dimension ref="E2:R33"/>
  <sheetViews>
    <sheetView topLeftCell="D21" workbookViewId="0">
      <selection activeCell="P21" sqref="P21"/>
    </sheetView>
  </sheetViews>
  <sheetFormatPr baseColWidth="10" defaultRowHeight="15" x14ac:dyDescent="0.25"/>
  <cols>
    <col min="5" max="5" width="5.42578125" bestFit="1" customWidth="1"/>
    <col min="8" max="8" width="14.5703125" customWidth="1"/>
    <col min="10" max="10" width="12" bestFit="1" customWidth="1"/>
    <col min="12" max="12" width="14.5703125" bestFit="1" customWidth="1"/>
    <col min="14" max="14" width="30.42578125" customWidth="1"/>
    <col min="17" max="17" width="59.7109375" customWidth="1"/>
    <col min="18" max="18" width="14.5703125" bestFit="1" customWidth="1"/>
  </cols>
  <sheetData>
    <row r="2" spans="5:18" x14ac:dyDescent="0.25">
      <c r="E2" s="41" t="s">
        <v>128</v>
      </c>
      <c r="F2" s="41"/>
      <c r="G2" s="41"/>
      <c r="H2" s="41"/>
      <c r="I2" s="41"/>
      <c r="J2" s="41"/>
      <c r="K2" s="41"/>
      <c r="L2" s="41"/>
      <c r="M2" s="41"/>
      <c r="N2" s="41"/>
      <c r="O2" s="41"/>
      <c r="P2" s="41"/>
      <c r="Q2" s="41"/>
      <c r="R2" s="41"/>
    </row>
    <row r="3" spans="5:18" ht="45" x14ac:dyDescent="0.25">
      <c r="E3" s="14" t="s">
        <v>0</v>
      </c>
      <c r="F3" s="14" t="s">
        <v>1</v>
      </c>
      <c r="G3" s="14" t="s">
        <v>2</v>
      </c>
      <c r="H3" s="14" t="s">
        <v>10</v>
      </c>
      <c r="I3" s="14" t="s">
        <v>46</v>
      </c>
      <c r="J3" s="14" t="s">
        <v>139</v>
      </c>
      <c r="K3" s="14" t="s">
        <v>136</v>
      </c>
      <c r="L3" s="14" t="s">
        <v>52</v>
      </c>
      <c r="M3" s="14" t="s">
        <v>0</v>
      </c>
      <c r="N3" s="14" t="s">
        <v>35</v>
      </c>
      <c r="O3" s="14" t="s">
        <v>45</v>
      </c>
      <c r="P3" s="14" t="s">
        <v>0</v>
      </c>
      <c r="Q3" s="14" t="s">
        <v>35</v>
      </c>
      <c r="R3" s="14" t="s">
        <v>52</v>
      </c>
    </row>
    <row r="4" spans="5:18" ht="192.75" customHeight="1" x14ac:dyDescent="0.25">
      <c r="E4" s="2">
        <v>1</v>
      </c>
      <c r="F4" s="2" t="s">
        <v>129</v>
      </c>
      <c r="G4" s="2" t="s">
        <v>130</v>
      </c>
      <c r="H4" s="2" t="s">
        <v>135</v>
      </c>
      <c r="I4" s="2" t="s">
        <v>137</v>
      </c>
      <c r="J4" s="3">
        <v>121500</v>
      </c>
      <c r="K4" s="17">
        <v>18</v>
      </c>
      <c r="L4" s="3">
        <f>+J4*K4</f>
        <v>2187000</v>
      </c>
      <c r="M4" s="2">
        <v>15</v>
      </c>
      <c r="N4" s="2" t="s">
        <v>140</v>
      </c>
      <c r="O4" s="3">
        <v>88000</v>
      </c>
      <c r="P4" s="2">
        <v>13</v>
      </c>
      <c r="Q4" s="2" t="s">
        <v>138</v>
      </c>
      <c r="R4" s="3">
        <f>+O4+L4</f>
        <v>2275000</v>
      </c>
    </row>
    <row r="5" spans="5:18" ht="192.75" customHeight="1" x14ac:dyDescent="0.25">
      <c r="E5" s="2">
        <v>2</v>
      </c>
      <c r="F5" s="2" t="s">
        <v>141</v>
      </c>
      <c r="G5" s="2" t="s">
        <v>142</v>
      </c>
      <c r="H5" s="2" t="s">
        <v>143</v>
      </c>
      <c r="I5" s="2" t="s">
        <v>137</v>
      </c>
      <c r="J5" s="3">
        <v>121500</v>
      </c>
      <c r="K5" s="17">
        <v>4</v>
      </c>
      <c r="L5" s="3">
        <f t="shared" ref="L5:L20" si="0">+J5*K5</f>
        <v>486000</v>
      </c>
      <c r="M5" s="2">
        <v>15</v>
      </c>
      <c r="N5" s="2" t="s">
        <v>140</v>
      </c>
      <c r="O5" s="3">
        <v>88000</v>
      </c>
      <c r="P5" s="2">
        <v>13</v>
      </c>
      <c r="Q5" s="2" t="s">
        <v>138</v>
      </c>
      <c r="R5" s="3">
        <f t="shared" ref="R5:R19" si="1">+O5+L5</f>
        <v>574000</v>
      </c>
    </row>
    <row r="6" spans="5:18" ht="192.75" customHeight="1" x14ac:dyDescent="0.25">
      <c r="E6" s="2">
        <v>3</v>
      </c>
      <c r="F6" s="2" t="s">
        <v>141</v>
      </c>
      <c r="G6" s="2" t="s">
        <v>142</v>
      </c>
      <c r="H6" s="2" t="s">
        <v>135</v>
      </c>
      <c r="I6" s="2" t="s">
        <v>137</v>
      </c>
      <c r="J6" s="3">
        <v>121500</v>
      </c>
      <c r="K6" s="17">
        <v>12</v>
      </c>
      <c r="L6" s="3">
        <f t="shared" si="0"/>
        <v>1458000</v>
      </c>
      <c r="M6" s="2">
        <v>15</v>
      </c>
      <c r="N6" s="2" t="s">
        <v>140</v>
      </c>
      <c r="O6" s="3">
        <v>88000</v>
      </c>
      <c r="P6" s="2">
        <v>13</v>
      </c>
      <c r="Q6" s="2" t="s">
        <v>138</v>
      </c>
      <c r="R6" s="3">
        <f t="shared" si="1"/>
        <v>1546000</v>
      </c>
    </row>
    <row r="7" spans="5:18" ht="192.75" customHeight="1" x14ac:dyDescent="0.25">
      <c r="E7" s="2">
        <v>4</v>
      </c>
      <c r="F7" s="2" t="s">
        <v>141</v>
      </c>
      <c r="G7" s="2" t="s">
        <v>142</v>
      </c>
      <c r="H7" s="2" t="s">
        <v>125</v>
      </c>
      <c r="I7" s="2" t="s">
        <v>137</v>
      </c>
      <c r="J7" s="3">
        <v>121500</v>
      </c>
      <c r="K7" s="17">
        <v>2</v>
      </c>
      <c r="L7" s="3">
        <f t="shared" si="0"/>
        <v>243000</v>
      </c>
      <c r="M7" s="2">
        <v>15</v>
      </c>
      <c r="N7" s="2" t="s">
        <v>140</v>
      </c>
      <c r="O7" s="3">
        <v>88000</v>
      </c>
      <c r="P7" s="2">
        <v>13</v>
      </c>
      <c r="Q7" s="2" t="s">
        <v>138</v>
      </c>
      <c r="R7" s="3">
        <f t="shared" si="1"/>
        <v>331000</v>
      </c>
    </row>
    <row r="8" spans="5:18" ht="192.75" customHeight="1" x14ac:dyDescent="0.25">
      <c r="E8" s="2">
        <v>5</v>
      </c>
      <c r="F8" s="2" t="s">
        <v>141</v>
      </c>
      <c r="G8" s="2" t="s">
        <v>142</v>
      </c>
      <c r="H8" s="2" t="s">
        <v>70</v>
      </c>
      <c r="I8" s="2" t="s">
        <v>137</v>
      </c>
      <c r="J8" s="3">
        <v>121500</v>
      </c>
      <c r="K8" s="17">
        <v>2</v>
      </c>
      <c r="L8" s="3">
        <f t="shared" si="0"/>
        <v>243000</v>
      </c>
      <c r="M8" s="2">
        <v>15</v>
      </c>
      <c r="N8" s="2" t="s">
        <v>140</v>
      </c>
      <c r="O8" s="3">
        <v>88000</v>
      </c>
      <c r="P8" s="2">
        <v>13</v>
      </c>
      <c r="Q8" s="2" t="s">
        <v>138</v>
      </c>
      <c r="R8" s="3">
        <f t="shared" si="1"/>
        <v>331000</v>
      </c>
    </row>
    <row r="9" spans="5:18" ht="192.75" customHeight="1" x14ac:dyDescent="0.25">
      <c r="E9" s="2">
        <v>6</v>
      </c>
      <c r="F9" s="2" t="s">
        <v>141</v>
      </c>
      <c r="G9" s="2" t="s">
        <v>142</v>
      </c>
      <c r="H9" s="2" t="s">
        <v>144</v>
      </c>
      <c r="I9" s="2" t="s">
        <v>137</v>
      </c>
      <c r="J9" s="3">
        <v>121500</v>
      </c>
      <c r="K9" s="17">
        <v>2</v>
      </c>
      <c r="L9" s="3">
        <f t="shared" si="0"/>
        <v>243000</v>
      </c>
      <c r="M9" s="2">
        <v>15</v>
      </c>
      <c r="N9" s="2" t="s">
        <v>140</v>
      </c>
      <c r="O9" s="3">
        <v>88000</v>
      </c>
      <c r="P9" s="2">
        <v>13</v>
      </c>
      <c r="Q9" s="2" t="s">
        <v>138</v>
      </c>
      <c r="R9" s="3">
        <f t="shared" si="1"/>
        <v>331000</v>
      </c>
    </row>
    <row r="10" spans="5:18" ht="192.75" customHeight="1" x14ac:dyDescent="0.25">
      <c r="E10" s="2">
        <v>7</v>
      </c>
      <c r="F10" s="2" t="s">
        <v>141</v>
      </c>
      <c r="G10" s="2" t="s">
        <v>142</v>
      </c>
      <c r="H10" s="2" t="s">
        <v>145</v>
      </c>
      <c r="I10" s="2" t="s">
        <v>137</v>
      </c>
      <c r="J10" s="3">
        <v>121500</v>
      </c>
      <c r="K10" s="17">
        <v>2</v>
      </c>
      <c r="L10" s="3">
        <f t="shared" si="0"/>
        <v>243000</v>
      </c>
      <c r="M10" s="2">
        <v>15</v>
      </c>
      <c r="N10" s="2" t="s">
        <v>140</v>
      </c>
      <c r="O10" s="3">
        <v>88000</v>
      </c>
      <c r="P10" s="2">
        <v>13</v>
      </c>
      <c r="Q10" s="2" t="s">
        <v>138</v>
      </c>
      <c r="R10" s="3">
        <f t="shared" si="1"/>
        <v>331000</v>
      </c>
    </row>
    <row r="11" spans="5:18" ht="192.75" customHeight="1" x14ac:dyDescent="0.25">
      <c r="E11" s="2">
        <v>8</v>
      </c>
      <c r="F11" s="2" t="s">
        <v>141</v>
      </c>
      <c r="G11" s="2" t="s">
        <v>142</v>
      </c>
      <c r="H11" s="2" t="s">
        <v>146</v>
      </c>
      <c r="I11" s="2" t="s">
        <v>137</v>
      </c>
      <c r="J11" s="3">
        <v>121500</v>
      </c>
      <c r="K11" s="17">
        <v>2</v>
      </c>
      <c r="L11" s="3">
        <f t="shared" si="0"/>
        <v>243000</v>
      </c>
      <c r="M11" s="2">
        <v>15</v>
      </c>
      <c r="N11" s="2" t="s">
        <v>140</v>
      </c>
      <c r="O11" s="3">
        <v>88000</v>
      </c>
      <c r="P11" s="2">
        <v>13</v>
      </c>
      <c r="Q11" s="2" t="s">
        <v>138</v>
      </c>
      <c r="R11" s="3">
        <f t="shared" si="1"/>
        <v>331000</v>
      </c>
    </row>
    <row r="12" spans="5:18" ht="192.75" customHeight="1" x14ac:dyDescent="0.25">
      <c r="E12" s="2">
        <v>9</v>
      </c>
      <c r="F12" s="2" t="s">
        <v>147</v>
      </c>
      <c r="G12" s="2" t="s">
        <v>132</v>
      </c>
      <c r="H12" s="2" t="s">
        <v>135</v>
      </c>
      <c r="I12" s="2" t="s">
        <v>137</v>
      </c>
      <c r="J12" s="3">
        <v>121500</v>
      </c>
      <c r="K12" s="17">
        <v>20</v>
      </c>
      <c r="L12" s="3">
        <f t="shared" si="0"/>
        <v>2430000</v>
      </c>
      <c r="M12" s="2">
        <v>15</v>
      </c>
      <c r="N12" s="2" t="s">
        <v>140</v>
      </c>
      <c r="O12" s="3">
        <v>88000</v>
      </c>
      <c r="P12" s="2">
        <v>13</v>
      </c>
      <c r="Q12" s="2" t="s">
        <v>138</v>
      </c>
      <c r="R12" s="3">
        <f t="shared" si="1"/>
        <v>2518000</v>
      </c>
    </row>
    <row r="13" spans="5:18" ht="192.75" customHeight="1" x14ac:dyDescent="0.25">
      <c r="E13" s="2">
        <v>10</v>
      </c>
      <c r="F13" s="2" t="s">
        <v>148</v>
      </c>
      <c r="G13" s="2" t="s">
        <v>149</v>
      </c>
      <c r="H13" s="2" t="s">
        <v>143</v>
      </c>
      <c r="I13" s="2" t="s">
        <v>137</v>
      </c>
      <c r="J13" s="3">
        <v>121500</v>
      </c>
      <c r="K13" s="17">
        <v>2</v>
      </c>
      <c r="L13" s="3">
        <f t="shared" si="0"/>
        <v>243000</v>
      </c>
      <c r="M13" s="2">
        <v>15</v>
      </c>
      <c r="N13" s="2" t="s">
        <v>140</v>
      </c>
      <c r="O13" s="3">
        <v>88000</v>
      </c>
      <c r="P13" s="2">
        <v>13</v>
      </c>
      <c r="Q13" s="2" t="s">
        <v>138</v>
      </c>
      <c r="R13" s="3">
        <f t="shared" si="1"/>
        <v>331000</v>
      </c>
    </row>
    <row r="14" spans="5:18" ht="192.75" customHeight="1" x14ac:dyDescent="0.25">
      <c r="E14" s="2">
        <v>11</v>
      </c>
      <c r="F14" s="2" t="s">
        <v>150</v>
      </c>
      <c r="G14" s="2" t="s">
        <v>151</v>
      </c>
      <c r="H14" s="2" t="s">
        <v>143</v>
      </c>
      <c r="I14" s="2" t="s">
        <v>137</v>
      </c>
      <c r="J14" s="3">
        <v>132000</v>
      </c>
      <c r="K14" s="17">
        <v>8</v>
      </c>
      <c r="L14" s="3">
        <f t="shared" si="0"/>
        <v>1056000</v>
      </c>
      <c r="M14" s="2">
        <v>46</v>
      </c>
      <c r="N14" s="2" t="s">
        <v>152</v>
      </c>
      <c r="O14" s="3">
        <v>88000</v>
      </c>
      <c r="P14" s="2">
        <v>13</v>
      </c>
      <c r="Q14" s="2" t="s">
        <v>138</v>
      </c>
      <c r="R14" s="3">
        <f t="shared" si="1"/>
        <v>1144000</v>
      </c>
    </row>
    <row r="15" spans="5:18" ht="192.75" customHeight="1" x14ac:dyDescent="0.25">
      <c r="E15" s="2">
        <v>12</v>
      </c>
      <c r="F15" s="2" t="s">
        <v>155</v>
      </c>
      <c r="G15" s="2" t="s">
        <v>131</v>
      </c>
      <c r="H15" s="2" t="s">
        <v>143</v>
      </c>
      <c r="I15" s="2" t="s">
        <v>137</v>
      </c>
      <c r="J15" s="3">
        <v>155000</v>
      </c>
      <c r="K15" s="17">
        <v>6</v>
      </c>
      <c r="L15" s="3">
        <f t="shared" si="0"/>
        <v>930000</v>
      </c>
      <c r="M15" s="2">
        <v>44</v>
      </c>
      <c r="N15" s="2" t="s">
        <v>154</v>
      </c>
      <c r="O15" s="3">
        <v>88000</v>
      </c>
      <c r="P15" s="2">
        <v>13</v>
      </c>
      <c r="Q15" s="2" t="s">
        <v>138</v>
      </c>
      <c r="R15" s="3">
        <f t="shared" si="1"/>
        <v>1018000</v>
      </c>
    </row>
    <row r="16" spans="5:18" ht="192.75" customHeight="1" x14ac:dyDescent="0.25">
      <c r="E16" s="2">
        <v>13</v>
      </c>
      <c r="F16" s="2" t="s">
        <v>153</v>
      </c>
      <c r="G16" s="2" t="s">
        <v>132</v>
      </c>
      <c r="H16" s="2" t="s">
        <v>14</v>
      </c>
      <c r="I16" s="2" t="s">
        <v>137</v>
      </c>
      <c r="J16" s="3">
        <v>155000</v>
      </c>
      <c r="K16" s="17">
        <v>20</v>
      </c>
      <c r="L16" s="3">
        <f t="shared" ref="L16" si="2">+J16*K16</f>
        <v>3100000</v>
      </c>
      <c r="M16" s="2">
        <v>45</v>
      </c>
      <c r="N16" s="2" t="s">
        <v>159</v>
      </c>
      <c r="O16" s="3">
        <v>88000</v>
      </c>
      <c r="P16" s="2">
        <v>13</v>
      </c>
      <c r="Q16" s="2" t="s">
        <v>138</v>
      </c>
      <c r="R16" s="3">
        <f t="shared" ref="R16" si="3">+O16+L16</f>
        <v>3188000</v>
      </c>
    </row>
    <row r="17" spans="5:18" ht="192.75" customHeight="1" x14ac:dyDescent="0.25">
      <c r="E17" s="2">
        <v>14</v>
      </c>
      <c r="F17" s="2" t="s">
        <v>153</v>
      </c>
      <c r="G17" s="2" t="s">
        <v>132</v>
      </c>
      <c r="H17" s="2" t="s">
        <v>156</v>
      </c>
      <c r="I17" s="2" t="s">
        <v>137</v>
      </c>
      <c r="J17" s="3">
        <v>286000</v>
      </c>
      <c r="K17" s="17">
        <v>21</v>
      </c>
      <c r="L17" s="3">
        <f t="shared" ref="L17" si="4">+J17*K17</f>
        <v>6006000</v>
      </c>
      <c r="M17" s="2">
        <v>43</v>
      </c>
      <c r="N17" s="2" t="s">
        <v>157</v>
      </c>
      <c r="O17" s="3">
        <v>88000</v>
      </c>
      <c r="P17" s="2">
        <v>13</v>
      </c>
      <c r="Q17" s="2" t="s">
        <v>138</v>
      </c>
      <c r="R17" s="3">
        <f t="shared" ref="R17" si="5">+O17+L17</f>
        <v>6094000</v>
      </c>
    </row>
    <row r="18" spans="5:18" ht="192.75" customHeight="1" x14ac:dyDescent="0.25">
      <c r="E18" s="2">
        <v>15</v>
      </c>
      <c r="F18" s="2" t="s">
        <v>158</v>
      </c>
      <c r="G18" s="2" t="s">
        <v>151</v>
      </c>
      <c r="H18" s="2" t="s">
        <v>125</v>
      </c>
      <c r="I18" s="2" t="s">
        <v>137</v>
      </c>
      <c r="J18" s="3">
        <v>155000</v>
      </c>
      <c r="K18" s="17">
        <v>6</v>
      </c>
      <c r="L18" s="3">
        <f t="shared" si="0"/>
        <v>930000</v>
      </c>
      <c r="M18" s="2">
        <v>45</v>
      </c>
      <c r="N18" s="2" t="s">
        <v>160</v>
      </c>
      <c r="O18" s="3">
        <v>88000</v>
      </c>
      <c r="P18" s="2">
        <v>13</v>
      </c>
      <c r="Q18" s="2" t="s">
        <v>138</v>
      </c>
      <c r="R18" s="3">
        <f t="shared" si="1"/>
        <v>1018000</v>
      </c>
    </row>
    <row r="19" spans="5:18" ht="192.75" customHeight="1" x14ac:dyDescent="0.25">
      <c r="E19" s="2">
        <v>16</v>
      </c>
      <c r="F19" s="2" t="s">
        <v>161</v>
      </c>
      <c r="G19" s="2" t="s">
        <v>134</v>
      </c>
      <c r="H19" s="2" t="s">
        <v>125</v>
      </c>
      <c r="I19" s="2" t="s">
        <v>137</v>
      </c>
      <c r="J19" s="3">
        <v>286000</v>
      </c>
      <c r="K19" s="17">
        <v>32</v>
      </c>
      <c r="L19" s="3">
        <f t="shared" si="0"/>
        <v>9152000</v>
      </c>
      <c r="M19" s="2">
        <v>43</v>
      </c>
      <c r="N19" s="2" t="s">
        <v>157</v>
      </c>
      <c r="O19" s="3">
        <v>88000</v>
      </c>
      <c r="P19" s="2">
        <v>13</v>
      </c>
      <c r="Q19" s="2" t="s">
        <v>138</v>
      </c>
      <c r="R19" s="3">
        <f t="shared" si="1"/>
        <v>9240000</v>
      </c>
    </row>
    <row r="20" spans="5:18" ht="192.75" customHeight="1" x14ac:dyDescent="0.25">
      <c r="E20" s="2">
        <v>17</v>
      </c>
      <c r="F20" s="2" t="s">
        <v>153</v>
      </c>
      <c r="G20" s="2" t="s">
        <v>133</v>
      </c>
      <c r="H20" s="2" t="s">
        <v>58</v>
      </c>
      <c r="I20" s="2" t="s">
        <v>137</v>
      </c>
      <c r="J20" s="3">
        <v>155000</v>
      </c>
      <c r="K20" s="17">
        <v>20</v>
      </c>
      <c r="L20" s="3">
        <f t="shared" si="0"/>
        <v>3100000</v>
      </c>
      <c r="M20" s="2">
        <v>44</v>
      </c>
      <c r="N20" s="2" t="s">
        <v>154</v>
      </c>
      <c r="O20" s="3">
        <v>88000</v>
      </c>
      <c r="P20" s="2">
        <v>13</v>
      </c>
      <c r="Q20" s="2" t="s">
        <v>138</v>
      </c>
      <c r="R20" s="3">
        <f t="shared" ref="R20:R21" si="6">+O20+L20</f>
        <v>3188000</v>
      </c>
    </row>
    <row r="21" spans="5:18" ht="192.75" customHeight="1" x14ac:dyDescent="0.25">
      <c r="E21" s="2">
        <v>18</v>
      </c>
      <c r="F21" s="2" t="s">
        <v>162</v>
      </c>
      <c r="G21" s="2" t="s">
        <v>132</v>
      </c>
      <c r="H21" s="2" t="s">
        <v>96</v>
      </c>
      <c r="I21" s="2" t="s">
        <v>137</v>
      </c>
      <c r="J21" s="3">
        <v>121500</v>
      </c>
      <c r="K21" s="17">
        <v>20</v>
      </c>
      <c r="L21" s="3">
        <f t="shared" ref="L21" si="7">+J21*K21</f>
        <v>2430000</v>
      </c>
      <c r="M21" s="2">
        <v>45</v>
      </c>
      <c r="N21" s="2" t="s">
        <v>154</v>
      </c>
      <c r="O21" s="3">
        <v>88000</v>
      </c>
      <c r="P21" s="2">
        <v>13</v>
      </c>
      <c r="Q21" s="2" t="s">
        <v>138</v>
      </c>
      <c r="R21" s="3">
        <f t="shared" si="6"/>
        <v>2518000</v>
      </c>
    </row>
    <row r="22" spans="5:18" x14ac:dyDescent="0.25">
      <c r="Q22" s="42" t="s">
        <v>163</v>
      </c>
      <c r="R22" s="43">
        <f>SUM(R4:R21)</f>
        <v>36307000</v>
      </c>
    </row>
    <row r="23" spans="5:18" ht="192.75" customHeight="1" x14ac:dyDescent="0.25"/>
    <row r="24" spans="5:18" ht="192.75" customHeight="1" x14ac:dyDescent="0.25"/>
    <row r="25" spans="5:18" ht="192.75" customHeight="1" x14ac:dyDescent="0.25"/>
    <row r="26" spans="5:18" ht="192.75" customHeight="1" x14ac:dyDescent="0.25"/>
    <row r="27" spans="5:18" ht="192.75" customHeight="1" x14ac:dyDescent="0.25"/>
    <row r="28" spans="5:18" ht="192.75" customHeight="1" x14ac:dyDescent="0.25"/>
    <row r="29" spans="5:18" ht="192.75" customHeight="1" x14ac:dyDescent="0.25"/>
    <row r="30" spans="5:18" ht="192.75" customHeight="1" x14ac:dyDescent="0.25"/>
    <row r="31" spans="5:18" ht="192.75" customHeight="1" x14ac:dyDescent="0.25"/>
    <row r="32" spans="5:18" ht="192.75" customHeight="1" x14ac:dyDescent="0.25"/>
    <row r="33" ht="192.75" customHeight="1" x14ac:dyDescent="0.25"/>
  </sheetData>
  <mergeCells count="1">
    <mergeCell ref="E2:R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ESCANER</vt:lpstr>
      <vt:lpstr>EPSON</vt:lpstr>
      <vt:lpstr>KYOCERA</vt:lpstr>
      <vt:lpstr>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dc:creator>
  <cp:lastModifiedBy>Michell</cp:lastModifiedBy>
  <dcterms:created xsi:type="dcterms:W3CDTF">2025-12-19T20:30:45Z</dcterms:created>
  <dcterms:modified xsi:type="dcterms:W3CDTF">2025-12-20T18:52:00Z</dcterms:modified>
</cp:coreProperties>
</file>